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Job Log" sheetId="1" state="visible" r:id="rId3"/>
    <sheet name="Your Number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<sst xmlns="http://schemas.openxmlformats.org/spreadsheetml/2006/main" count="82" uniqueCount="81">
  <si>
    <t xml:space="preserve">THE HANDYMAN JOURNEY  -  PER JOB MONEY TRACKER</t>
  </si>
  <si>
    <t xml:space="preserve">Log every job. The grey columns work themselves out, and the Your Numbers tab tells you what you actually earned and which lead sources are worth paying for.</t>
  </si>
  <si>
    <t xml:space="preserve">SET THESE TWO FIRST</t>
  </si>
  <si>
    <t xml:space="preserve">Overhead per hour</t>
  </si>
  <si>
    <t xml:space="preserve">Insurance, vehicle, phone, software, rent - everything divided by your billable hours. Change it to yours.</t>
  </si>
  <si>
    <t xml:space="preserve">Your target rate</t>
  </si>
  <si>
    <t xml:space="preserve">Don't know it? handymanjourney.com/hourly-rate-audit-calculator</t>
  </si>
  <si>
    <t xml:space="preserve">HOW TO USE IT:</t>
  </si>
  <si>
    <t xml:space="preserve">Fill in the blue columns only (A to G). Row 9 is an example - type over it. One line per job, every job.</t>
  </si>
  <si>
    <t xml:space="preserve">Date</t>
  </si>
  <si>
    <t xml:space="preserve">Client Name</t>
  </si>
  <si>
    <t xml:space="preserve">Job Desc</t>
  </si>
  <si>
    <t xml:space="preserve">Lead Source</t>
  </si>
  <si>
    <t xml:space="preserve">Labor Hours</t>
  </si>
  <si>
    <t xml:space="preserve">$ Labor
+ Markup</t>
  </si>
  <si>
    <t xml:space="preserve">$ Materials</t>
  </si>
  <si>
    <t xml:space="preserve">Overhead</t>
  </si>
  <si>
    <t xml:space="preserve">Total
Revenue</t>
  </si>
  <si>
    <t xml:space="preserve">Net Profit</t>
  </si>
  <si>
    <t xml:space="preserve">Profit %</t>
  </si>
  <si>
    <t xml:space="preserve">You billed
per hour</t>
  </si>
  <si>
    <t xml:space="preserve">You kept
per hour</t>
  </si>
  <si>
    <t xml:space="preserve">Result</t>
  </si>
  <si>
    <t xml:space="preserve">2026-11-03</t>
  </si>
  <si>
    <t xml:space="preserve">Joe Patterson</t>
  </si>
  <si>
    <t xml:space="preserve">Toilet replace</t>
  </si>
  <si>
    <t xml:space="preserve">Google</t>
  </si>
  <si>
    <t xml:space="preserve">YOUR NUMBERS</t>
  </si>
  <si>
    <t xml:space="preserve">This fills in by itself as you log jobs. Nothing to type on this tab.</t>
  </si>
  <si>
    <t xml:space="preserve">THE HEADLINE</t>
  </si>
  <si>
    <t xml:space="preserve">Jobs logged</t>
  </si>
  <si>
    <t xml:space="preserve">Jobs with hours and money filled in.</t>
  </si>
  <si>
    <t xml:space="preserve">Total revenue</t>
  </si>
  <si>
    <t xml:space="preserve">Everything you invoiced.</t>
  </si>
  <si>
    <t xml:space="preserve">Total net profit</t>
  </si>
  <si>
    <t xml:space="preserve">After materials and overhead. This is what the work actually left you.</t>
  </si>
  <si>
    <t xml:space="preserve">Overall profit margin</t>
  </si>
  <si>
    <t xml:space="preserve">Cents of every dollar you keep. Under 20% and something needs to change.</t>
  </si>
  <si>
    <t xml:space="preserve">You billed, per hour</t>
  </si>
  <si>
    <t xml:space="preserve">Your real labor rate across every job.</t>
  </si>
  <si>
    <t xml:space="preserve">Your target</t>
  </si>
  <si>
    <t xml:space="preserve">From the Job Log tab.</t>
  </si>
  <si>
    <t xml:space="preserve">The gap</t>
  </si>
  <si>
    <t xml:space="preserve">Negative means every hour worked falls short of your own target.</t>
  </si>
  <si>
    <t xml:space="preserve">The gap, across all your hours</t>
  </si>
  <si>
    <t xml:space="preserve">Gap times hours logged. A minus number is money you have already lost against your target; a plus is money ahead of it.</t>
  </si>
  <si>
    <t xml:space="preserve">You kept, per hour</t>
  </si>
  <si>
    <t xml:space="preserve">After materials and overhead come out. The number that actually feeds you.</t>
  </si>
  <si>
    <t xml:space="preserve">HOW OFTEN YOU HIT IT</t>
  </si>
  <si>
    <t xml:space="preserve">Jobs on target</t>
  </si>
  <si>
    <t xml:space="preserve">Jobs under target</t>
  </si>
  <si>
    <t xml:space="preserve">Percentage on target</t>
  </si>
  <si>
    <t xml:space="preserve">Under half means it is your pricing, not the odd bad job.</t>
  </si>
  <si>
    <t xml:space="preserve">Your worst job</t>
  </si>
  <si>
    <t xml:space="preserve">Lowest hourly rate you billed.</t>
  </si>
  <si>
    <t xml:space="preserve">Your best job</t>
  </si>
  <si>
    <t xml:space="preserve">Worth knowing what that job was and chasing more of it.</t>
  </si>
  <si>
    <t xml:space="preserve">WHERE YOUR WORK COMES FROM - AND WHAT IT IS WORTH</t>
  </si>
  <si>
    <t xml:space="preserve">This is the table that decides your marketing budget. Volume means nothing if the margin is poor.</t>
  </si>
  <si>
    <t xml:space="preserve">Lead source</t>
  </si>
  <si>
    <t xml:space="preserve">Jobs</t>
  </si>
  <si>
    <t xml:space="preserve">Hours</t>
  </si>
  <si>
    <t xml:space="preserve">Revenue</t>
  </si>
  <si>
    <t xml:space="preserve">Net profit</t>
  </si>
  <si>
    <t xml:space="preserve">Margin</t>
  </si>
  <si>
    <t xml:space="preserve">Billed per hour</t>
  </si>
  <si>
    <t xml:space="preserve">Google Ads</t>
  </si>
  <si>
    <t xml:space="preserve">Facebook</t>
  </si>
  <si>
    <t xml:space="preserve">Nextdoor</t>
  </si>
  <si>
    <t xml:space="preserve">Referral</t>
  </si>
  <si>
    <t xml:space="preserve">Repeat Customer</t>
  </si>
  <si>
    <t xml:space="preserve">Yard Sign</t>
  </si>
  <si>
    <t xml:space="preserve">Truck</t>
  </si>
  <si>
    <t xml:space="preserve">Website</t>
  </si>
  <si>
    <t xml:space="preserve">Angi / Thumbtack</t>
  </si>
  <si>
    <t xml:space="preserve">Other</t>
  </si>
  <si>
    <t xml:space="preserve">TOTAL</t>
  </si>
  <si>
    <t xml:space="preserve">Blank row means you have not logged a job from that source yet.</t>
  </si>
  <si>
    <t xml:space="preserve">WHAT THIS IS TELLING YOU</t>
  </si>
  <si>
    <t xml:space="preserve">More free tools at handymanjourney.com/resources</t>
  </si>
  <si>
    <t xml:space="preserve">Hourly Rate Audit Calculator  |  Handyman Price List  |  Should I Hire?  |  License Limits by State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</si>
</sst>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\$#,##0;&quot;($&quot;#,##0\);\-"/>
    <numFmt numFmtId="166" formatCode="mm/dd/yy"/>
    <numFmt numFmtId="167" formatCode="0.0;\(0.0\);\-"/>
    <numFmt numFmtId="168" formatCode="0.0%;\(0.0%\);\-"/>
    <numFmt numFmtId="169" formatCode="\$#,##0.00;&quot;($&quot;#,##0.00\);\-"/>
    <numFmt numFmtId="170" formatCode="0"/>
    <numFmt numFmtId="171" formatCode="0%"/>
  </numFmts>
  <fonts count="2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i val="true"/>
      <sz val="10"/>
      <color rgb="FF4A5560"/>
      <name val="Arial"/>
      <family val="0"/>
      <charset val="1"/>
    </font>
    <font>
      <b val="true"/>
      <sz val="11"/>
      <color rgb="FF165269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3"/>
      <color rgb="FF0000FF"/>
      <name val="Arial"/>
      <family val="0"/>
      <charset val="1"/>
    </font>
    <font>
      <i val="true"/>
      <sz val="9"/>
      <color rgb="FF4A5560"/>
      <name val="Arial"/>
      <family val="0"/>
      <charset val="1"/>
    </font>
    <font>
      <b val="true"/>
      <sz val="10"/>
      <color rgb="FF165269"/>
      <name val="Arial"/>
      <family val="0"/>
      <charset val="1"/>
    </font>
    <font>
      <sz val="10"/>
      <color rgb="FF4A556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0000FF"/>
      <name val="Arial"/>
      <family val="0"/>
      <charset val="1"/>
    </font>
    <font>
      <i val="true"/>
      <sz val="10"/>
      <color rgb="FF1F2A33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1F2A3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1F2A33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4"/>
      <color rgb="FF165269"/>
      <name val="Arial"/>
      <family val="0"/>
      <charset val="1"/>
    </font>
    <font>
      <sz val="10"/>
      <name val="Arial"/>
      <family val="0"/>
      <charset val="1"/>
    </font>
    <font>
      <sz val="9"/>
      <color rgb="FF4A556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65269"/>
        <bgColor rgb="FF2C6C82"/>
      </patternFill>
    </fill>
    <fill>
      <patternFill patternType="solid">
        <fgColor rgb="FFFFF2CC"/>
        <bgColor rgb="FFF5F7FA"/>
      </patternFill>
    </fill>
    <fill>
      <patternFill patternType="solid">
        <fgColor rgb="FF2C6C82"/>
        <bgColor rgb="FF1D7A4C"/>
      </patternFill>
    </fill>
    <fill>
      <patternFill patternType="solid">
        <fgColor rgb="FFF5F7FA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1E7ED"/>
      </left>
      <right style="thin">
        <color rgb="FFE1E7ED"/>
      </right>
      <top style="thin">
        <color rgb="FFE1E7ED"/>
      </top>
      <bottom style="thin">
        <color rgb="FFE1E7E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4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21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21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21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2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2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B42828"/>
        <sz val="10"/>
      </font>
    </dxf>
    <dxf>
      <font>
        <name val="Arial"/>
        <charset val="1"/>
        <family val="0"/>
        <b val="1"/>
        <color rgb="FF1D7A4C"/>
        <sz val="1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D7A4C"/>
      <rgbColor rgb="FFC0C0C0"/>
      <rgbColor rgb="FF808080"/>
      <rgbColor rgb="FF9999FF"/>
      <rgbColor rgb="FF993366"/>
      <rgbColor rgb="FFFFF2CC"/>
      <rgbColor rgb="FFE1E7E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2C6C82"/>
      <rgbColor rgb="FF0000FF"/>
      <rgbColor rgb="FF00CCFF"/>
      <rgbColor rgb="FFF5F7FA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5560"/>
      <rgbColor rgb="FF969696"/>
      <rgbColor rgb="FF165269"/>
      <rgbColor rgb="FF339966"/>
      <rgbColor rgb="FF003300"/>
      <rgbColor rgb="FF333300"/>
      <rgbColor rgb="FFB42828"/>
      <rgbColor rgb="FF993366"/>
      <rgbColor rgb="FF333399"/>
      <rgbColor rgb="FF1F2A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50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8"/>
    <col collapsed="false" customWidth="true" hidden="false" outlineLevel="0" max="3" min="3" style="0" width="24"/>
    <col collapsed="false" customWidth="true" hidden="false" outlineLevel="0" max="4" min="4" style="0" width="16"/>
    <col collapsed="false" customWidth="true" hidden="false" outlineLevel="0" max="5" min="5" style="0" width="11"/>
    <col collapsed="false" customWidth="true" hidden="false" outlineLevel="0" max="7" min="6" style="0" width="12"/>
    <col collapsed="false" customWidth="true" hidden="false" outlineLevel="0" max="8" min="8" style="0" width="11"/>
    <col collapsed="false" customWidth="true" hidden="false" outlineLevel="0" max="10" min="9" style="0" width="12"/>
    <col collapsed="false" customWidth="true" hidden="false" outlineLevel="0" max="11" min="11" style="0" width="10"/>
    <col collapsed="false" customWidth="true" hidden="false" outlineLevel="0" max="13" min="12" style="0" width="12"/>
    <col collapsed="false" customWidth="true" hidden="false" outlineLevel="0" max="14" min="14" style="0" width="11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4" customFormat="false" ht="15" hidden="false" customHeight="false" outlineLevel="0" collapsed="false">
      <c r="A4" s="3" t="s">
        <v>2</v>
      </c>
    </row>
    <row r="5" customFormat="false" ht="16.15" hidden="false" customHeight="false" outlineLevel="0" collapsed="false">
      <c r="A5" s="4" t="s">
        <v>3</v>
      </c>
      <c r="C5" s="5" t="n">
        <v>62</v>
      </c>
      <c r="D5" s="6" t="s">
        <v>4</v>
      </c>
      <c r="E5" s="4" t="s">
        <v>5</v>
      </c>
      <c r="F5" s="5" t="n">
        <v>95</v>
      </c>
      <c r="G5" s="6" t="s">
        <v>6</v>
      </c>
    </row>
    <row r="7" customFormat="false" ht="15" hidden="false" customHeight="false" outlineLevel="0" collapsed="false">
      <c r="A7" s="7" t="s">
        <v>7</v>
      </c>
      <c r="C7" s="8" t="s">
        <v>8</v>
      </c>
    </row>
    <row r="8" customFormat="false" ht="30" hidden="false" customHeight="true" outlineLevel="0" collapsed="false">
      <c r="A8" s="9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10" t="s">
        <v>16</v>
      </c>
      <c r="I8" s="10" t="s">
        <v>17</v>
      </c>
      <c r="J8" s="10" t="s">
        <v>18</v>
      </c>
      <c r="K8" s="10" t="s">
        <v>19</v>
      </c>
      <c r="L8" s="10" t="s">
        <v>20</v>
      </c>
      <c r="M8" s="10" t="s">
        <v>21</v>
      </c>
      <c r="N8" s="10" t="s">
        <v>22</v>
      </c>
    </row>
    <row r="9" customFormat="false" ht="15" hidden="false" customHeight="false" outlineLevel="0" collapsed="false">
      <c r="A9" s="11" t="s">
        <v>23</v>
      </c>
      <c r="B9" s="12" t="s">
        <v>24</v>
      </c>
      <c r="C9" s="12" t="s">
        <v>25</v>
      </c>
      <c r="D9" s="12" t="s">
        <v>26</v>
      </c>
      <c r="E9" s="13" t="n">
        <v>4</v>
      </c>
      <c r="F9" s="14" t="n">
        <v>700</v>
      </c>
      <c r="G9" s="14" t="n">
        <v>150</v>
      </c>
      <c r="H9" s="15" t="n">
        <f aca="false">IF(N($E9)=0,"",$E9*'Job Log'!$C$5)</f>
        <v>248</v>
      </c>
      <c r="I9" s="15" t="n">
        <f aca="false">IF(N($F9)+N($G9)=0,"",N($F9)+N($G9))</f>
        <v>850</v>
      </c>
      <c r="J9" s="15" t="n">
        <f aca="false">IF($I9="","",$I9-N($G9)-N($H9))</f>
        <v>452</v>
      </c>
      <c r="K9" s="16" t="n">
        <f aca="false">IF(OR($I9="",N($I9)=0),"",$J9/$I9)</f>
        <v>0.531764705882353</v>
      </c>
      <c r="L9" s="17" t="n">
        <f aca="false">IF(N($E9)=0,"",N($F9)/$E9)</f>
        <v>175</v>
      </c>
      <c r="M9" s="17" t="n">
        <f aca="false">IF(OR($J9="",N($E9)=0),"",$J9/$E9)</f>
        <v>113</v>
      </c>
      <c r="N9" s="18" t="str">
        <f aca="false">IF($L9="","",IF($L9&gt;='Job Log'!$F$5,"On target","Under"))</f>
        <v>On target</v>
      </c>
    </row>
    <row r="10" customFormat="false" ht="15" hidden="false" customHeight="false" outlineLevel="0" collapsed="false">
      <c r="A10" s="19"/>
      <c r="B10" s="20"/>
      <c r="C10" s="20"/>
      <c r="D10" s="20"/>
      <c r="E10" s="21"/>
      <c r="F10" s="22"/>
      <c r="G10" s="22"/>
      <c r="H10" s="23" t="str">
        <f aca="false">IF(N($E10)=0,"",$E10*'Job Log'!$C$5)</f>
        <v/>
      </c>
      <c r="I10" s="23" t="str">
        <f aca="false">IF(N($F10)+N($G10)=0,"",N($F10)+N($G10))</f>
        <v/>
      </c>
      <c r="J10" s="23" t="str">
        <f aca="false">IF($I10="","",$I10-N($G10)-N($H10))</f>
        <v/>
      </c>
      <c r="K10" s="24" t="str">
        <f aca="false">IF(OR($I10="",N($I10)=0),"",$J10/$I10)</f>
        <v/>
      </c>
      <c r="L10" s="25" t="str">
        <f aca="false">IF(N($E10)=0,"",N($F10)/$E10)</f>
        <v/>
      </c>
      <c r="M10" s="25" t="str">
        <f aca="false">IF(OR($J10="",N($E10)=0),"",$J10/$E10)</f>
        <v/>
      </c>
      <c r="N10" s="26" t="str">
        <f aca="false">IF($L10="","",IF($L10&gt;='Job Log'!$F$5,"On target","Under"))</f>
        <v/>
      </c>
    </row>
    <row r="11" customFormat="false" ht="15" hidden="false" customHeight="false" outlineLevel="0" collapsed="false">
      <c r="A11" s="19"/>
      <c r="B11" s="20"/>
      <c r="C11" s="20"/>
      <c r="D11" s="20"/>
      <c r="E11" s="21"/>
      <c r="F11" s="22"/>
      <c r="G11" s="22"/>
      <c r="H11" s="27" t="str">
        <f aca="false">IF(N($E11)=0,"",$E11*'Job Log'!$C$5)</f>
        <v/>
      </c>
      <c r="I11" s="27" t="str">
        <f aca="false">IF(N($F11)+N($G11)=0,"",N($F11)+N($G11))</f>
        <v/>
      </c>
      <c r="J11" s="27" t="str">
        <f aca="false">IF($I11="","",$I11-N($G11)-N($H11))</f>
        <v/>
      </c>
      <c r="K11" s="28" t="str">
        <f aca="false">IF(OR($I11="",N($I11)=0),"",$J11/$I11)</f>
        <v/>
      </c>
      <c r="L11" s="29" t="str">
        <f aca="false">IF(N($E11)=0,"",N($F11)/$E11)</f>
        <v/>
      </c>
      <c r="M11" s="29" t="str">
        <f aca="false">IF(OR($J11="",N($E11)=0),"",$J11/$E11)</f>
        <v/>
      </c>
      <c r="N11" s="30" t="str">
        <f aca="false">IF($L11="","",IF($L11&gt;='Job Log'!$F$5,"On target","Under"))</f>
        <v/>
      </c>
    </row>
    <row r="12" customFormat="false" ht="15" hidden="false" customHeight="false" outlineLevel="0" collapsed="false">
      <c r="A12" s="19"/>
      <c r="B12" s="20"/>
      <c r="C12" s="20"/>
      <c r="D12" s="20"/>
      <c r="E12" s="21"/>
      <c r="F12" s="22"/>
      <c r="G12" s="22"/>
      <c r="H12" s="23" t="str">
        <f aca="false">IF(N($E12)=0,"",$E12*'Job Log'!$C$5)</f>
        <v/>
      </c>
      <c r="I12" s="23" t="str">
        <f aca="false">IF(N($F12)+N($G12)=0,"",N($F12)+N($G12))</f>
        <v/>
      </c>
      <c r="J12" s="23" t="str">
        <f aca="false">IF($I12="","",$I12-N($G12)-N($H12))</f>
        <v/>
      </c>
      <c r="K12" s="24" t="str">
        <f aca="false">IF(OR($I12="",N($I12)=0),"",$J12/$I12)</f>
        <v/>
      </c>
      <c r="L12" s="25" t="str">
        <f aca="false">IF(N($E12)=0,"",N($F12)/$E12)</f>
        <v/>
      </c>
      <c r="M12" s="25" t="str">
        <f aca="false">IF(OR($J12="",N($E12)=0),"",$J12/$E12)</f>
        <v/>
      </c>
      <c r="N12" s="26" t="str">
        <f aca="false">IF($L12="","",IF($L12&gt;='Job Log'!$F$5,"On target","Under"))</f>
        <v/>
      </c>
    </row>
    <row r="13" customFormat="false" ht="15" hidden="false" customHeight="false" outlineLevel="0" collapsed="false">
      <c r="A13" s="19"/>
      <c r="B13" s="20"/>
      <c r="C13" s="20"/>
      <c r="D13" s="20"/>
      <c r="E13" s="21"/>
      <c r="F13" s="22"/>
      <c r="G13" s="22"/>
      <c r="H13" s="27" t="str">
        <f aca="false">IF(N($E13)=0,"",$E13*'Job Log'!$C$5)</f>
        <v/>
      </c>
      <c r="I13" s="27" t="str">
        <f aca="false">IF(N($F13)+N($G13)=0,"",N($F13)+N($G13))</f>
        <v/>
      </c>
      <c r="J13" s="27" t="str">
        <f aca="false">IF($I13="","",$I13-N($G13)-N($H13))</f>
        <v/>
      </c>
      <c r="K13" s="28" t="str">
        <f aca="false">IF(OR($I13="",N($I13)=0),"",$J13/$I13)</f>
        <v/>
      </c>
      <c r="L13" s="29" t="str">
        <f aca="false">IF(N($E13)=0,"",N($F13)/$E13)</f>
        <v/>
      </c>
      <c r="M13" s="29" t="str">
        <f aca="false">IF(OR($J13="",N($E13)=0),"",$J13/$E13)</f>
        <v/>
      </c>
      <c r="N13" s="30" t="str">
        <f aca="false">IF($L13="","",IF($L13&gt;='Job Log'!$F$5,"On target","Under"))</f>
        <v/>
      </c>
    </row>
    <row r="14" customFormat="false" ht="15" hidden="false" customHeight="false" outlineLevel="0" collapsed="false">
      <c r="A14" s="19"/>
      <c r="B14" s="20"/>
      <c r="C14" s="20"/>
      <c r="D14" s="20"/>
      <c r="E14" s="21"/>
      <c r="F14" s="22"/>
      <c r="G14" s="22"/>
      <c r="H14" s="23" t="str">
        <f aca="false">IF(N($E14)=0,"",$E14*'Job Log'!$C$5)</f>
        <v/>
      </c>
      <c r="I14" s="23" t="str">
        <f aca="false">IF(N($F14)+N($G14)=0,"",N($F14)+N($G14))</f>
        <v/>
      </c>
      <c r="J14" s="23" t="str">
        <f aca="false">IF($I14="","",$I14-N($G14)-N($H14))</f>
        <v/>
      </c>
      <c r="K14" s="24" t="str">
        <f aca="false">IF(OR($I14="",N($I14)=0),"",$J14/$I14)</f>
        <v/>
      </c>
      <c r="L14" s="25" t="str">
        <f aca="false">IF(N($E14)=0,"",N($F14)/$E14)</f>
        <v/>
      </c>
      <c r="M14" s="25" t="str">
        <f aca="false">IF(OR($J14="",N($E14)=0),"",$J14/$E14)</f>
        <v/>
      </c>
      <c r="N14" s="26" t="str">
        <f aca="false">IF($L14="","",IF($L14&gt;='Job Log'!$F$5,"On target","Under"))</f>
        <v/>
      </c>
    </row>
    <row r="15" customFormat="false" ht="15" hidden="false" customHeight="false" outlineLevel="0" collapsed="false">
      <c r="A15" s="19"/>
      <c r="B15" s="20"/>
      <c r="C15" s="20"/>
      <c r="D15" s="20"/>
      <c r="E15" s="21"/>
      <c r="F15" s="22"/>
      <c r="G15" s="22"/>
      <c r="H15" s="27" t="str">
        <f aca="false">IF(N($E15)=0,"",$E15*'Job Log'!$C$5)</f>
        <v/>
      </c>
      <c r="I15" s="27" t="str">
        <f aca="false">IF(N($F15)+N($G15)=0,"",N($F15)+N($G15))</f>
        <v/>
      </c>
      <c r="J15" s="27" t="str">
        <f aca="false">IF($I15="","",$I15-N($G15)-N($H15))</f>
        <v/>
      </c>
      <c r="K15" s="28" t="str">
        <f aca="false">IF(OR($I15="",N($I15)=0),"",$J15/$I15)</f>
        <v/>
      </c>
      <c r="L15" s="29" t="str">
        <f aca="false">IF(N($E15)=0,"",N($F15)/$E15)</f>
        <v/>
      </c>
      <c r="M15" s="29" t="str">
        <f aca="false">IF(OR($J15="",N($E15)=0),"",$J15/$E15)</f>
        <v/>
      </c>
      <c r="N15" s="30" t="str">
        <f aca="false">IF($L15="","",IF($L15&gt;='Job Log'!$F$5,"On target","Under"))</f>
        <v/>
      </c>
    </row>
    <row r="16" customFormat="false" ht="15" hidden="false" customHeight="false" outlineLevel="0" collapsed="false">
      <c r="A16" s="19"/>
      <c r="B16" s="20"/>
      <c r="C16" s="20"/>
      <c r="D16" s="20"/>
      <c r="E16" s="21"/>
      <c r="F16" s="22"/>
      <c r="G16" s="22"/>
      <c r="H16" s="23" t="str">
        <f aca="false">IF(N($E16)=0,"",$E16*'Job Log'!$C$5)</f>
        <v/>
      </c>
      <c r="I16" s="23" t="str">
        <f aca="false">IF(N($F16)+N($G16)=0,"",N($F16)+N($G16))</f>
        <v/>
      </c>
      <c r="J16" s="23" t="str">
        <f aca="false">IF($I16="","",$I16-N($G16)-N($H16))</f>
        <v/>
      </c>
      <c r="K16" s="24" t="str">
        <f aca="false">IF(OR($I16="",N($I16)=0),"",$J16/$I16)</f>
        <v/>
      </c>
      <c r="L16" s="25" t="str">
        <f aca="false">IF(N($E16)=0,"",N($F16)/$E16)</f>
        <v/>
      </c>
      <c r="M16" s="25" t="str">
        <f aca="false">IF(OR($J16="",N($E16)=0),"",$J16/$E16)</f>
        <v/>
      </c>
      <c r="N16" s="26" t="str">
        <f aca="false">IF($L16="","",IF($L16&gt;='Job Log'!$F$5,"On target","Under"))</f>
        <v/>
      </c>
    </row>
    <row r="17" customFormat="false" ht="15" hidden="false" customHeight="false" outlineLevel="0" collapsed="false">
      <c r="A17" s="19"/>
      <c r="B17" s="20"/>
      <c r="C17" s="20"/>
      <c r="D17" s="20"/>
      <c r="E17" s="21"/>
      <c r="F17" s="22"/>
      <c r="G17" s="22"/>
      <c r="H17" s="27" t="str">
        <f aca="false">IF(N($E17)=0,"",$E17*'Job Log'!$C$5)</f>
        <v/>
      </c>
      <c r="I17" s="27" t="str">
        <f aca="false">IF(N($F17)+N($G17)=0,"",N($F17)+N($G17))</f>
        <v/>
      </c>
      <c r="J17" s="27" t="str">
        <f aca="false">IF($I17="","",$I17-N($G17)-N($H17))</f>
        <v/>
      </c>
      <c r="K17" s="28" t="str">
        <f aca="false">IF(OR($I17="",N($I17)=0),"",$J17/$I17)</f>
        <v/>
      </c>
      <c r="L17" s="29" t="str">
        <f aca="false">IF(N($E17)=0,"",N($F17)/$E17)</f>
        <v/>
      </c>
      <c r="M17" s="29" t="str">
        <f aca="false">IF(OR($J17="",N($E17)=0),"",$J17/$E17)</f>
        <v/>
      </c>
      <c r="N17" s="30" t="str">
        <f aca="false">IF($L17="","",IF($L17&gt;='Job Log'!$F$5,"On target","Under"))</f>
        <v/>
      </c>
    </row>
    <row r="18" customFormat="false" ht="15" hidden="false" customHeight="false" outlineLevel="0" collapsed="false">
      <c r="A18" s="19"/>
      <c r="B18" s="20"/>
      <c r="C18" s="20"/>
      <c r="D18" s="20"/>
      <c r="E18" s="21"/>
      <c r="F18" s="22"/>
      <c r="G18" s="22"/>
      <c r="H18" s="23" t="str">
        <f aca="false">IF(N($E18)=0,"",$E18*'Job Log'!$C$5)</f>
        <v/>
      </c>
      <c r="I18" s="23" t="str">
        <f aca="false">IF(N($F18)+N($G18)=0,"",N($F18)+N($G18))</f>
        <v/>
      </c>
      <c r="J18" s="23" t="str">
        <f aca="false">IF($I18="","",$I18-N($G18)-N($H18))</f>
        <v/>
      </c>
      <c r="K18" s="24" t="str">
        <f aca="false">IF(OR($I18="",N($I18)=0),"",$J18/$I18)</f>
        <v/>
      </c>
      <c r="L18" s="25" t="str">
        <f aca="false">IF(N($E18)=0,"",N($F18)/$E18)</f>
        <v/>
      </c>
      <c r="M18" s="25" t="str">
        <f aca="false">IF(OR($J18="",N($E18)=0),"",$J18/$E18)</f>
        <v/>
      </c>
      <c r="N18" s="26" t="str">
        <f aca="false">IF($L18="","",IF($L18&gt;='Job Log'!$F$5,"On target","Under"))</f>
        <v/>
      </c>
    </row>
    <row r="19" customFormat="false" ht="15" hidden="false" customHeight="false" outlineLevel="0" collapsed="false">
      <c r="A19" s="19"/>
      <c r="B19" s="20"/>
      <c r="C19" s="20"/>
      <c r="D19" s="20"/>
      <c r="E19" s="21"/>
      <c r="F19" s="22"/>
      <c r="G19" s="22"/>
      <c r="H19" s="27" t="str">
        <f aca="false">IF(N($E19)=0,"",$E19*'Job Log'!$C$5)</f>
        <v/>
      </c>
      <c r="I19" s="27" t="str">
        <f aca="false">IF(N($F19)+N($G19)=0,"",N($F19)+N($G19))</f>
        <v/>
      </c>
      <c r="J19" s="27" t="str">
        <f aca="false">IF($I19="","",$I19-N($G19)-N($H19))</f>
        <v/>
      </c>
      <c r="K19" s="28" t="str">
        <f aca="false">IF(OR($I19="",N($I19)=0),"",$J19/$I19)</f>
        <v/>
      </c>
      <c r="L19" s="29" t="str">
        <f aca="false">IF(N($E19)=0,"",N($F19)/$E19)</f>
        <v/>
      </c>
      <c r="M19" s="29" t="str">
        <f aca="false">IF(OR($J19="",N($E19)=0),"",$J19/$E19)</f>
        <v/>
      </c>
      <c r="N19" s="30" t="str">
        <f aca="false">IF($L19="","",IF($L19&gt;='Job Log'!$F$5,"On target","Under"))</f>
        <v/>
      </c>
    </row>
    <row r="20" customFormat="false" ht="15" hidden="false" customHeight="false" outlineLevel="0" collapsed="false">
      <c r="A20" s="19"/>
      <c r="B20" s="20"/>
      <c r="C20" s="20"/>
      <c r="D20" s="20"/>
      <c r="E20" s="21"/>
      <c r="F20" s="22"/>
      <c r="G20" s="22"/>
      <c r="H20" s="23" t="str">
        <f aca="false">IF(N($E20)=0,"",$E20*'Job Log'!$C$5)</f>
        <v/>
      </c>
      <c r="I20" s="23" t="str">
        <f aca="false">IF(N($F20)+N($G20)=0,"",N($F20)+N($G20))</f>
        <v/>
      </c>
      <c r="J20" s="23" t="str">
        <f aca="false">IF($I20="","",$I20-N($G20)-N($H20))</f>
        <v/>
      </c>
      <c r="K20" s="24" t="str">
        <f aca="false">IF(OR($I20="",N($I20)=0),"",$J20/$I20)</f>
        <v/>
      </c>
      <c r="L20" s="25" t="str">
        <f aca="false">IF(N($E20)=0,"",N($F20)/$E20)</f>
        <v/>
      </c>
      <c r="M20" s="25" t="str">
        <f aca="false">IF(OR($J20="",N($E20)=0),"",$J20/$E20)</f>
        <v/>
      </c>
      <c r="N20" s="26" t="str">
        <f aca="false">IF($L20="","",IF($L20&gt;='Job Log'!$F$5,"On target","Under"))</f>
        <v/>
      </c>
    </row>
    <row r="21" customFormat="false" ht="15" hidden="false" customHeight="false" outlineLevel="0" collapsed="false">
      <c r="A21" s="19"/>
      <c r="B21" s="20"/>
      <c r="C21" s="20"/>
      <c r="D21" s="20"/>
      <c r="E21" s="21"/>
      <c r="F21" s="22"/>
      <c r="G21" s="22"/>
      <c r="H21" s="27" t="str">
        <f aca="false">IF(N($E21)=0,"",$E21*'Job Log'!$C$5)</f>
        <v/>
      </c>
      <c r="I21" s="27" t="str">
        <f aca="false">IF(N($F21)+N($G21)=0,"",N($F21)+N($G21))</f>
        <v/>
      </c>
      <c r="J21" s="27" t="str">
        <f aca="false">IF($I21="","",$I21-N($G21)-N($H21))</f>
        <v/>
      </c>
      <c r="K21" s="28" t="str">
        <f aca="false">IF(OR($I21="",N($I21)=0),"",$J21/$I21)</f>
        <v/>
      </c>
      <c r="L21" s="29" t="str">
        <f aca="false">IF(N($E21)=0,"",N($F21)/$E21)</f>
        <v/>
      </c>
      <c r="M21" s="29" t="str">
        <f aca="false">IF(OR($J21="",N($E21)=0),"",$J21/$E21)</f>
        <v/>
      </c>
      <c r="N21" s="30" t="str">
        <f aca="false">IF($L21="","",IF($L21&gt;='Job Log'!$F$5,"On target","Under"))</f>
        <v/>
      </c>
    </row>
    <row r="22" customFormat="false" ht="15" hidden="false" customHeight="false" outlineLevel="0" collapsed="false">
      <c r="A22" s="19"/>
      <c r="B22" s="20"/>
      <c r="C22" s="20"/>
      <c r="D22" s="20"/>
      <c r="E22" s="21"/>
      <c r="F22" s="22"/>
      <c r="G22" s="22"/>
      <c r="H22" s="23" t="str">
        <f aca="false">IF(N($E22)=0,"",$E22*'Job Log'!$C$5)</f>
        <v/>
      </c>
      <c r="I22" s="23" t="str">
        <f aca="false">IF(N($F22)+N($G22)=0,"",N($F22)+N($G22))</f>
        <v/>
      </c>
      <c r="J22" s="23" t="str">
        <f aca="false">IF($I22="","",$I22-N($G22)-N($H22))</f>
        <v/>
      </c>
      <c r="K22" s="24" t="str">
        <f aca="false">IF(OR($I22="",N($I22)=0),"",$J22/$I22)</f>
        <v/>
      </c>
      <c r="L22" s="25" t="str">
        <f aca="false">IF(N($E22)=0,"",N($F22)/$E22)</f>
        <v/>
      </c>
      <c r="M22" s="25" t="str">
        <f aca="false">IF(OR($J22="",N($E22)=0),"",$J22/$E22)</f>
        <v/>
      </c>
      <c r="N22" s="26" t="str">
        <f aca="false">IF($L22="","",IF($L22&gt;='Job Log'!$F$5,"On target","Under"))</f>
        <v/>
      </c>
    </row>
    <row r="23" customFormat="false" ht="15" hidden="false" customHeight="false" outlineLevel="0" collapsed="false">
      <c r="A23" s="19"/>
      <c r="B23" s="20"/>
      <c r="C23" s="20"/>
      <c r="D23" s="20"/>
      <c r="E23" s="21"/>
      <c r="F23" s="22"/>
      <c r="G23" s="22"/>
      <c r="H23" s="27" t="str">
        <f aca="false">IF(N($E23)=0,"",$E23*'Job Log'!$C$5)</f>
        <v/>
      </c>
      <c r="I23" s="27" t="str">
        <f aca="false">IF(N($F23)+N($G23)=0,"",N($F23)+N($G23))</f>
        <v/>
      </c>
      <c r="J23" s="27" t="str">
        <f aca="false">IF($I23="","",$I23-N($G23)-N($H23))</f>
        <v/>
      </c>
      <c r="K23" s="28" t="str">
        <f aca="false">IF(OR($I23="",N($I23)=0),"",$J23/$I23)</f>
        <v/>
      </c>
      <c r="L23" s="29" t="str">
        <f aca="false">IF(N($E23)=0,"",N($F23)/$E23)</f>
        <v/>
      </c>
      <c r="M23" s="29" t="str">
        <f aca="false">IF(OR($J23="",N($E23)=0),"",$J23/$E23)</f>
        <v/>
      </c>
      <c r="N23" s="30" t="str">
        <f aca="false">IF($L23="","",IF($L23&gt;='Job Log'!$F$5,"On target","Under"))</f>
        <v/>
      </c>
    </row>
    <row r="24" customFormat="false" ht="15" hidden="false" customHeight="false" outlineLevel="0" collapsed="false">
      <c r="A24" s="19"/>
      <c r="B24" s="20"/>
      <c r="C24" s="20"/>
      <c r="D24" s="20"/>
      <c r="E24" s="21"/>
      <c r="F24" s="22"/>
      <c r="G24" s="22"/>
      <c r="H24" s="23" t="str">
        <f aca="false">IF(N($E24)=0,"",$E24*'Job Log'!$C$5)</f>
        <v/>
      </c>
      <c r="I24" s="23" t="str">
        <f aca="false">IF(N($F24)+N($G24)=0,"",N($F24)+N($G24))</f>
        <v/>
      </c>
      <c r="J24" s="23" t="str">
        <f aca="false">IF($I24="","",$I24-N($G24)-N($H24))</f>
        <v/>
      </c>
      <c r="K24" s="24" t="str">
        <f aca="false">IF(OR($I24="",N($I24)=0),"",$J24/$I24)</f>
        <v/>
      </c>
      <c r="L24" s="25" t="str">
        <f aca="false">IF(N($E24)=0,"",N($F24)/$E24)</f>
        <v/>
      </c>
      <c r="M24" s="25" t="str">
        <f aca="false">IF(OR($J24="",N($E24)=0),"",$J24/$E24)</f>
        <v/>
      </c>
      <c r="N24" s="26" t="str">
        <f aca="false">IF($L24="","",IF($L24&gt;='Job Log'!$F$5,"On target","Under"))</f>
        <v/>
      </c>
    </row>
    <row r="25" customFormat="false" ht="15" hidden="false" customHeight="false" outlineLevel="0" collapsed="false">
      <c r="A25" s="19"/>
      <c r="B25" s="20"/>
      <c r="C25" s="20"/>
      <c r="D25" s="20"/>
      <c r="E25" s="21"/>
      <c r="F25" s="22"/>
      <c r="G25" s="22"/>
      <c r="H25" s="27" t="str">
        <f aca="false">IF(N($E25)=0,"",$E25*'Job Log'!$C$5)</f>
        <v/>
      </c>
      <c r="I25" s="27" t="str">
        <f aca="false">IF(N($F25)+N($G25)=0,"",N($F25)+N($G25))</f>
        <v/>
      </c>
      <c r="J25" s="27" t="str">
        <f aca="false">IF($I25="","",$I25-N($G25)-N($H25))</f>
        <v/>
      </c>
      <c r="K25" s="28" t="str">
        <f aca="false">IF(OR($I25="",N($I25)=0),"",$J25/$I25)</f>
        <v/>
      </c>
      <c r="L25" s="29" t="str">
        <f aca="false">IF(N($E25)=0,"",N($F25)/$E25)</f>
        <v/>
      </c>
      <c r="M25" s="29" t="str">
        <f aca="false">IF(OR($J25="",N($E25)=0),"",$J25/$E25)</f>
        <v/>
      </c>
      <c r="N25" s="30" t="str">
        <f aca="false">IF($L25="","",IF($L25&gt;='Job Log'!$F$5,"On target","Under"))</f>
        <v/>
      </c>
    </row>
    <row r="26" customFormat="false" ht="15" hidden="false" customHeight="false" outlineLevel="0" collapsed="false">
      <c r="A26" s="19"/>
      <c r="B26" s="20"/>
      <c r="C26" s="20"/>
      <c r="D26" s="20"/>
      <c r="E26" s="21"/>
      <c r="F26" s="22"/>
      <c r="G26" s="22"/>
      <c r="H26" s="23" t="str">
        <f aca="false">IF(N($E26)=0,"",$E26*'Job Log'!$C$5)</f>
        <v/>
      </c>
      <c r="I26" s="23" t="str">
        <f aca="false">IF(N($F26)+N($G26)=0,"",N($F26)+N($G26))</f>
        <v/>
      </c>
      <c r="J26" s="23" t="str">
        <f aca="false">IF($I26="","",$I26-N($G26)-N($H26))</f>
        <v/>
      </c>
      <c r="K26" s="24" t="str">
        <f aca="false">IF(OR($I26="",N($I26)=0),"",$J26/$I26)</f>
        <v/>
      </c>
      <c r="L26" s="25" t="str">
        <f aca="false">IF(N($E26)=0,"",N($F26)/$E26)</f>
        <v/>
      </c>
      <c r="M26" s="25" t="str">
        <f aca="false">IF(OR($J26="",N($E26)=0),"",$J26/$E26)</f>
        <v/>
      </c>
      <c r="N26" s="26" t="str">
        <f aca="false">IF($L26="","",IF($L26&gt;='Job Log'!$F$5,"On target","Under"))</f>
        <v/>
      </c>
    </row>
    <row r="27" customFormat="false" ht="15" hidden="false" customHeight="false" outlineLevel="0" collapsed="false">
      <c r="A27" s="19"/>
      <c r="B27" s="20"/>
      <c r="C27" s="20"/>
      <c r="D27" s="20"/>
      <c r="E27" s="21"/>
      <c r="F27" s="22"/>
      <c r="G27" s="22"/>
      <c r="H27" s="27" t="str">
        <f aca="false">IF(N($E27)=0,"",$E27*'Job Log'!$C$5)</f>
        <v/>
      </c>
      <c r="I27" s="27" t="str">
        <f aca="false">IF(N($F27)+N($G27)=0,"",N($F27)+N($G27))</f>
        <v/>
      </c>
      <c r="J27" s="27" t="str">
        <f aca="false">IF($I27="","",$I27-N($G27)-N($H27))</f>
        <v/>
      </c>
      <c r="K27" s="28" t="str">
        <f aca="false">IF(OR($I27="",N($I27)=0),"",$J27/$I27)</f>
        <v/>
      </c>
      <c r="L27" s="29" t="str">
        <f aca="false">IF(N($E27)=0,"",N($F27)/$E27)</f>
        <v/>
      </c>
      <c r="M27" s="29" t="str">
        <f aca="false">IF(OR($J27="",N($E27)=0),"",$J27/$E27)</f>
        <v/>
      </c>
      <c r="N27" s="30" t="str">
        <f aca="false">IF($L27="","",IF($L27&gt;='Job Log'!$F$5,"On target","Under"))</f>
        <v/>
      </c>
    </row>
    <row r="28" customFormat="false" ht="15" hidden="false" customHeight="false" outlineLevel="0" collapsed="false">
      <c r="A28" s="19"/>
      <c r="B28" s="20"/>
      <c r="C28" s="20"/>
      <c r="D28" s="20"/>
      <c r="E28" s="21"/>
      <c r="F28" s="22"/>
      <c r="G28" s="22"/>
      <c r="H28" s="23" t="str">
        <f aca="false">IF(N($E28)=0,"",$E28*'Job Log'!$C$5)</f>
        <v/>
      </c>
      <c r="I28" s="23" t="str">
        <f aca="false">IF(N($F28)+N($G28)=0,"",N($F28)+N($G28))</f>
        <v/>
      </c>
      <c r="J28" s="23" t="str">
        <f aca="false">IF($I28="","",$I28-N($G28)-N($H28))</f>
        <v/>
      </c>
      <c r="K28" s="24" t="str">
        <f aca="false">IF(OR($I28="",N($I28)=0),"",$J28/$I28)</f>
        <v/>
      </c>
      <c r="L28" s="25" t="str">
        <f aca="false">IF(N($E28)=0,"",N($F28)/$E28)</f>
        <v/>
      </c>
      <c r="M28" s="25" t="str">
        <f aca="false">IF(OR($J28="",N($E28)=0),"",$J28/$E28)</f>
        <v/>
      </c>
      <c r="N28" s="26" t="str">
        <f aca="false">IF($L28="","",IF($L28&gt;='Job Log'!$F$5,"On target","Under"))</f>
        <v/>
      </c>
    </row>
    <row r="29" customFormat="false" ht="15" hidden="false" customHeight="false" outlineLevel="0" collapsed="false">
      <c r="A29" s="19"/>
      <c r="B29" s="20"/>
      <c r="C29" s="20"/>
      <c r="D29" s="20"/>
      <c r="E29" s="21"/>
      <c r="F29" s="22"/>
      <c r="G29" s="22"/>
      <c r="H29" s="27" t="str">
        <f aca="false">IF(N($E29)=0,"",$E29*'Job Log'!$C$5)</f>
        <v/>
      </c>
      <c r="I29" s="27" t="str">
        <f aca="false">IF(N($F29)+N($G29)=0,"",N($F29)+N($G29))</f>
        <v/>
      </c>
      <c r="J29" s="27" t="str">
        <f aca="false">IF($I29="","",$I29-N($G29)-N($H29))</f>
        <v/>
      </c>
      <c r="K29" s="28" t="str">
        <f aca="false">IF(OR($I29="",N($I29)=0),"",$J29/$I29)</f>
        <v/>
      </c>
      <c r="L29" s="29" t="str">
        <f aca="false">IF(N($E29)=0,"",N($F29)/$E29)</f>
        <v/>
      </c>
      <c r="M29" s="29" t="str">
        <f aca="false">IF(OR($J29="",N($E29)=0),"",$J29/$E29)</f>
        <v/>
      </c>
      <c r="N29" s="30" t="str">
        <f aca="false">IF($L29="","",IF($L29&gt;='Job Log'!$F$5,"On target","Under"))</f>
        <v/>
      </c>
    </row>
    <row r="30" customFormat="false" ht="15" hidden="false" customHeight="false" outlineLevel="0" collapsed="false">
      <c r="A30" s="19"/>
      <c r="B30" s="20"/>
      <c r="C30" s="20"/>
      <c r="D30" s="20"/>
      <c r="E30" s="21"/>
      <c r="F30" s="22"/>
      <c r="G30" s="22"/>
      <c r="H30" s="23" t="str">
        <f aca="false">IF(N($E30)=0,"",$E30*'Job Log'!$C$5)</f>
        <v/>
      </c>
      <c r="I30" s="23" t="str">
        <f aca="false">IF(N($F30)+N($G30)=0,"",N($F30)+N($G30))</f>
        <v/>
      </c>
      <c r="J30" s="23" t="str">
        <f aca="false">IF($I30="","",$I30-N($G30)-N($H30))</f>
        <v/>
      </c>
      <c r="K30" s="24" t="str">
        <f aca="false">IF(OR($I30="",N($I30)=0),"",$J30/$I30)</f>
        <v/>
      </c>
      <c r="L30" s="25" t="str">
        <f aca="false">IF(N($E30)=0,"",N($F30)/$E30)</f>
        <v/>
      </c>
      <c r="M30" s="25" t="str">
        <f aca="false">IF(OR($J30="",N($E30)=0),"",$J30/$E30)</f>
        <v/>
      </c>
      <c r="N30" s="26" t="str">
        <f aca="false">IF($L30="","",IF($L30&gt;='Job Log'!$F$5,"On target","Under"))</f>
        <v/>
      </c>
    </row>
    <row r="31" customFormat="false" ht="15" hidden="false" customHeight="false" outlineLevel="0" collapsed="false">
      <c r="A31" s="19"/>
      <c r="B31" s="20"/>
      <c r="C31" s="20"/>
      <c r="D31" s="20"/>
      <c r="E31" s="21"/>
      <c r="F31" s="22"/>
      <c r="G31" s="22"/>
      <c r="H31" s="27" t="str">
        <f aca="false">IF(N($E31)=0,"",$E31*'Job Log'!$C$5)</f>
        <v/>
      </c>
      <c r="I31" s="27" t="str">
        <f aca="false">IF(N($F31)+N($G31)=0,"",N($F31)+N($G31))</f>
        <v/>
      </c>
      <c r="J31" s="27" t="str">
        <f aca="false">IF($I31="","",$I31-N($G31)-N($H31))</f>
        <v/>
      </c>
      <c r="K31" s="28" t="str">
        <f aca="false">IF(OR($I31="",N($I31)=0),"",$J31/$I31)</f>
        <v/>
      </c>
      <c r="L31" s="29" t="str">
        <f aca="false">IF(N($E31)=0,"",N($F31)/$E31)</f>
        <v/>
      </c>
      <c r="M31" s="29" t="str">
        <f aca="false">IF(OR($J31="",N($E31)=0),"",$J31/$E31)</f>
        <v/>
      </c>
      <c r="N31" s="30" t="str">
        <f aca="false">IF($L31="","",IF($L31&gt;='Job Log'!$F$5,"On target","Under"))</f>
        <v/>
      </c>
    </row>
    <row r="32" customFormat="false" ht="15" hidden="false" customHeight="false" outlineLevel="0" collapsed="false">
      <c r="A32" s="19"/>
      <c r="B32" s="20"/>
      <c r="C32" s="20"/>
      <c r="D32" s="20"/>
      <c r="E32" s="21"/>
      <c r="F32" s="22"/>
      <c r="G32" s="22"/>
      <c r="H32" s="23" t="str">
        <f aca="false">IF(N($E32)=0,"",$E32*'Job Log'!$C$5)</f>
        <v/>
      </c>
      <c r="I32" s="23" t="str">
        <f aca="false">IF(N($F32)+N($G32)=0,"",N($F32)+N($G32))</f>
        <v/>
      </c>
      <c r="J32" s="23" t="str">
        <f aca="false">IF($I32="","",$I32-N($G32)-N($H32))</f>
        <v/>
      </c>
      <c r="K32" s="24" t="str">
        <f aca="false">IF(OR($I32="",N($I32)=0),"",$J32/$I32)</f>
        <v/>
      </c>
      <c r="L32" s="25" t="str">
        <f aca="false">IF(N($E32)=0,"",N($F32)/$E32)</f>
        <v/>
      </c>
      <c r="M32" s="25" t="str">
        <f aca="false">IF(OR($J32="",N($E32)=0),"",$J32/$E32)</f>
        <v/>
      </c>
      <c r="N32" s="26" t="str">
        <f aca="false">IF($L32="","",IF($L32&gt;='Job Log'!$F$5,"On target","Under"))</f>
        <v/>
      </c>
    </row>
    <row r="33" customFormat="false" ht="15" hidden="false" customHeight="false" outlineLevel="0" collapsed="false">
      <c r="A33" s="19"/>
      <c r="B33" s="20"/>
      <c r="C33" s="20"/>
      <c r="D33" s="20"/>
      <c r="E33" s="21"/>
      <c r="F33" s="22"/>
      <c r="G33" s="22"/>
      <c r="H33" s="27" t="str">
        <f aca="false">IF(N($E33)=0,"",$E33*'Job Log'!$C$5)</f>
        <v/>
      </c>
      <c r="I33" s="27" t="str">
        <f aca="false">IF(N($F33)+N($G33)=0,"",N($F33)+N($G33))</f>
        <v/>
      </c>
      <c r="J33" s="27" t="str">
        <f aca="false">IF($I33="","",$I33-N($G33)-N($H33))</f>
        <v/>
      </c>
      <c r="K33" s="28" t="str">
        <f aca="false">IF(OR($I33="",N($I33)=0),"",$J33/$I33)</f>
        <v/>
      </c>
      <c r="L33" s="29" t="str">
        <f aca="false">IF(N($E33)=0,"",N($F33)/$E33)</f>
        <v/>
      </c>
      <c r="M33" s="29" t="str">
        <f aca="false">IF(OR($J33="",N($E33)=0),"",$J33/$E33)</f>
        <v/>
      </c>
      <c r="N33" s="30" t="str">
        <f aca="false">IF($L33="","",IF($L33&gt;='Job Log'!$F$5,"On target","Under"))</f>
        <v/>
      </c>
    </row>
    <row r="34" customFormat="false" ht="15" hidden="false" customHeight="false" outlineLevel="0" collapsed="false">
      <c r="A34" s="19"/>
      <c r="B34" s="20"/>
      <c r="C34" s="20"/>
      <c r="D34" s="20"/>
      <c r="E34" s="21"/>
      <c r="F34" s="22"/>
      <c r="G34" s="22"/>
      <c r="H34" s="23" t="str">
        <f aca="false">IF(N($E34)=0,"",$E34*'Job Log'!$C$5)</f>
        <v/>
      </c>
      <c r="I34" s="23" t="str">
        <f aca="false">IF(N($F34)+N($G34)=0,"",N($F34)+N($G34))</f>
        <v/>
      </c>
      <c r="J34" s="23" t="str">
        <f aca="false">IF($I34="","",$I34-N($G34)-N($H34))</f>
        <v/>
      </c>
      <c r="K34" s="24" t="str">
        <f aca="false">IF(OR($I34="",N($I34)=0),"",$J34/$I34)</f>
        <v/>
      </c>
      <c r="L34" s="25" t="str">
        <f aca="false">IF(N($E34)=0,"",N($F34)/$E34)</f>
        <v/>
      </c>
      <c r="M34" s="25" t="str">
        <f aca="false">IF(OR($J34="",N($E34)=0),"",$J34/$E34)</f>
        <v/>
      </c>
      <c r="N34" s="26" t="str">
        <f aca="false">IF($L34="","",IF($L34&gt;='Job Log'!$F$5,"On target","Under"))</f>
        <v/>
      </c>
    </row>
    <row r="35" customFormat="false" ht="15" hidden="false" customHeight="false" outlineLevel="0" collapsed="false">
      <c r="A35" s="19"/>
      <c r="B35" s="20"/>
      <c r="C35" s="20"/>
      <c r="D35" s="20"/>
      <c r="E35" s="21"/>
      <c r="F35" s="22"/>
      <c r="G35" s="22"/>
      <c r="H35" s="27" t="str">
        <f aca="false">IF(N($E35)=0,"",$E35*'Job Log'!$C$5)</f>
        <v/>
      </c>
      <c r="I35" s="27" t="str">
        <f aca="false">IF(N($F35)+N($G35)=0,"",N($F35)+N($G35))</f>
        <v/>
      </c>
      <c r="J35" s="27" t="str">
        <f aca="false">IF($I35="","",$I35-N($G35)-N($H35))</f>
        <v/>
      </c>
      <c r="K35" s="28" t="str">
        <f aca="false">IF(OR($I35="",N($I35)=0),"",$J35/$I35)</f>
        <v/>
      </c>
      <c r="L35" s="29" t="str">
        <f aca="false">IF(N($E35)=0,"",N($F35)/$E35)</f>
        <v/>
      </c>
      <c r="M35" s="29" t="str">
        <f aca="false">IF(OR($J35="",N($E35)=0),"",$J35/$E35)</f>
        <v/>
      </c>
      <c r="N35" s="30" t="str">
        <f aca="false">IF($L35="","",IF($L35&gt;='Job Log'!$F$5,"On target","Under"))</f>
        <v/>
      </c>
    </row>
    <row r="36" customFormat="false" ht="15" hidden="false" customHeight="false" outlineLevel="0" collapsed="false">
      <c r="A36" s="19"/>
      <c r="B36" s="20"/>
      <c r="C36" s="20"/>
      <c r="D36" s="20"/>
      <c r="E36" s="21"/>
      <c r="F36" s="22"/>
      <c r="G36" s="22"/>
      <c r="H36" s="23" t="str">
        <f aca="false">IF(N($E36)=0,"",$E36*'Job Log'!$C$5)</f>
        <v/>
      </c>
      <c r="I36" s="23" t="str">
        <f aca="false">IF(N($F36)+N($G36)=0,"",N($F36)+N($G36))</f>
        <v/>
      </c>
      <c r="J36" s="23" t="str">
        <f aca="false">IF($I36="","",$I36-N($G36)-N($H36))</f>
        <v/>
      </c>
      <c r="K36" s="24" t="str">
        <f aca="false">IF(OR($I36="",N($I36)=0),"",$J36/$I36)</f>
        <v/>
      </c>
      <c r="L36" s="25" t="str">
        <f aca="false">IF(N($E36)=0,"",N($F36)/$E36)</f>
        <v/>
      </c>
      <c r="M36" s="25" t="str">
        <f aca="false">IF(OR($J36="",N($E36)=0),"",$J36/$E36)</f>
        <v/>
      </c>
      <c r="N36" s="26" t="str">
        <f aca="false">IF($L36="","",IF($L36&gt;='Job Log'!$F$5,"On target","Under"))</f>
        <v/>
      </c>
    </row>
    <row r="37" customFormat="false" ht="15" hidden="false" customHeight="false" outlineLevel="0" collapsed="false">
      <c r="A37" s="19"/>
      <c r="B37" s="20"/>
      <c r="C37" s="20"/>
      <c r="D37" s="20"/>
      <c r="E37" s="21"/>
      <c r="F37" s="22"/>
      <c r="G37" s="22"/>
      <c r="H37" s="27" t="str">
        <f aca="false">IF(N($E37)=0,"",$E37*'Job Log'!$C$5)</f>
        <v/>
      </c>
      <c r="I37" s="27" t="str">
        <f aca="false">IF(N($F37)+N($G37)=0,"",N($F37)+N($G37))</f>
        <v/>
      </c>
      <c r="J37" s="27" t="str">
        <f aca="false">IF($I37="","",$I37-N($G37)-N($H37))</f>
        <v/>
      </c>
      <c r="K37" s="28" t="str">
        <f aca="false">IF(OR($I37="",N($I37)=0),"",$J37/$I37)</f>
        <v/>
      </c>
      <c r="L37" s="29" t="str">
        <f aca="false">IF(N($E37)=0,"",N($F37)/$E37)</f>
        <v/>
      </c>
      <c r="M37" s="29" t="str">
        <f aca="false">IF(OR($J37="",N($E37)=0),"",$J37/$E37)</f>
        <v/>
      </c>
      <c r="N37" s="30" t="str">
        <f aca="false">IF($L37="","",IF($L37&gt;='Job Log'!$F$5,"On target","Under"))</f>
        <v/>
      </c>
    </row>
    <row r="38" customFormat="false" ht="15" hidden="false" customHeight="false" outlineLevel="0" collapsed="false">
      <c r="A38" s="19"/>
      <c r="B38" s="20"/>
      <c r="C38" s="20"/>
      <c r="D38" s="20"/>
      <c r="E38" s="21"/>
      <c r="F38" s="22"/>
      <c r="G38" s="22"/>
      <c r="H38" s="23" t="str">
        <f aca="false">IF(N($E38)=0,"",$E38*'Job Log'!$C$5)</f>
        <v/>
      </c>
      <c r="I38" s="23" t="str">
        <f aca="false">IF(N($F38)+N($G38)=0,"",N($F38)+N($G38))</f>
        <v/>
      </c>
      <c r="J38" s="23" t="str">
        <f aca="false">IF($I38="","",$I38-N($G38)-N($H38))</f>
        <v/>
      </c>
      <c r="K38" s="24" t="str">
        <f aca="false">IF(OR($I38="",N($I38)=0),"",$J38/$I38)</f>
        <v/>
      </c>
      <c r="L38" s="25" t="str">
        <f aca="false">IF(N($E38)=0,"",N($F38)/$E38)</f>
        <v/>
      </c>
      <c r="M38" s="25" t="str">
        <f aca="false">IF(OR($J38="",N($E38)=0),"",$J38/$E38)</f>
        <v/>
      </c>
      <c r="N38" s="26" t="str">
        <f aca="false">IF($L38="","",IF($L38&gt;='Job Log'!$F$5,"On target","Under"))</f>
        <v/>
      </c>
    </row>
    <row r="39" customFormat="false" ht="15" hidden="false" customHeight="false" outlineLevel="0" collapsed="false">
      <c r="A39" s="19"/>
      <c r="B39" s="20"/>
      <c r="C39" s="20"/>
      <c r="D39" s="20"/>
      <c r="E39" s="21"/>
      <c r="F39" s="22"/>
      <c r="G39" s="22"/>
      <c r="H39" s="27" t="str">
        <f aca="false">IF(N($E39)=0,"",$E39*'Job Log'!$C$5)</f>
        <v/>
      </c>
      <c r="I39" s="27" t="str">
        <f aca="false">IF(N($F39)+N($G39)=0,"",N($F39)+N($G39))</f>
        <v/>
      </c>
      <c r="J39" s="27" t="str">
        <f aca="false">IF($I39="","",$I39-N($G39)-N($H39))</f>
        <v/>
      </c>
      <c r="K39" s="28" t="str">
        <f aca="false">IF(OR($I39="",N($I39)=0),"",$J39/$I39)</f>
        <v/>
      </c>
      <c r="L39" s="29" t="str">
        <f aca="false">IF(N($E39)=0,"",N($F39)/$E39)</f>
        <v/>
      </c>
      <c r="M39" s="29" t="str">
        <f aca="false">IF(OR($J39="",N($E39)=0),"",$J39/$E39)</f>
        <v/>
      </c>
      <c r="N39" s="30" t="str">
        <f aca="false">IF($L39="","",IF($L39&gt;='Job Log'!$F$5,"On target","Under"))</f>
        <v/>
      </c>
    </row>
    <row r="40" customFormat="false" ht="15" hidden="false" customHeight="false" outlineLevel="0" collapsed="false">
      <c r="A40" s="19"/>
      <c r="B40" s="20"/>
      <c r="C40" s="20"/>
      <c r="D40" s="20"/>
      <c r="E40" s="21"/>
      <c r="F40" s="22"/>
      <c r="G40" s="22"/>
      <c r="H40" s="23" t="str">
        <f aca="false">IF(N($E40)=0,"",$E40*'Job Log'!$C$5)</f>
        <v/>
      </c>
      <c r="I40" s="23" t="str">
        <f aca="false">IF(N($F40)+N($G40)=0,"",N($F40)+N($G40))</f>
        <v/>
      </c>
      <c r="J40" s="23" t="str">
        <f aca="false">IF($I40="","",$I40-N($G40)-N($H40))</f>
        <v/>
      </c>
      <c r="K40" s="24" t="str">
        <f aca="false">IF(OR($I40="",N($I40)=0),"",$J40/$I40)</f>
        <v/>
      </c>
      <c r="L40" s="25" t="str">
        <f aca="false">IF(N($E40)=0,"",N($F40)/$E40)</f>
        <v/>
      </c>
      <c r="M40" s="25" t="str">
        <f aca="false">IF(OR($J40="",N($E40)=0),"",$J40/$E40)</f>
        <v/>
      </c>
      <c r="N40" s="26" t="str">
        <f aca="false">IF($L40="","",IF($L40&gt;='Job Log'!$F$5,"On target","Under"))</f>
        <v/>
      </c>
    </row>
    <row r="41" customFormat="false" ht="15" hidden="false" customHeight="false" outlineLevel="0" collapsed="false">
      <c r="A41" s="19"/>
      <c r="B41" s="20"/>
      <c r="C41" s="20"/>
      <c r="D41" s="20"/>
      <c r="E41" s="21"/>
      <c r="F41" s="22"/>
      <c r="G41" s="22"/>
      <c r="H41" s="27" t="str">
        <f aca="false">IF(N($E41)=0,"",$E41*'Job Log'!$C$5)</f>
        <v/>
      </c>
      <c r="I41" s="27" t="str">
        <f aca="false">IF(N($F41)+N($G41)=0,"",N($F41)+N($G41))</f>
        <v/>
      </c>
      <c r="J41" s="27" t="str">
        <f aca="false">IF($I41="","",$I41-N($G41)-N($H41))</f>
        <v/>
      </c>
      <c r="K41" s="28" t="str">
        <f aca="false">IF(OR($I41="",N($I41)=0),"",$J41/$I41)</f>
        <v/>
      </c>
      <c r="L41" s="29" t="str">
        <f aca="false">IF(N($E41)=0,"",N($F41)/$E41)</f>
        <v/>
      </c>
      <c r="M41" s="29" t="str">
        <f aca="false">IF(OR($J41="",N($E41)=0),"",$J41/$E41)</f>
        <v/>
      </c>
      <c r="N41" s="30" t="str">
        <f aca="false">IF($L41="","",IF($L41&gt;='Job Log'!$F$5,"On target","Under"))</f>
        <v/>
      </c>
    </row>
    <row r="42" customFormat="false" ht="15" hidden="false" customHeight="false" outlineLevel="0" collapsed="false">
      <c r="A42" s="19"/>
      <c r="B42" s="20"/>
      <c r="C42" s="20"/>
      <c r="D42" s="20"/>
      <c r="E42" s="21"/>
      <c r="F42" s="22"/>
      <c r="G42" s="22"/>
      <c r="H42" s="23" t="str">
        <f aca="false">IF(N($E42)=0,"",$E42*'Job Log'!$C$5)</f>
        <v/>
      </c>
      <c r="I42" s="23" t="str">
        <f aca="false">IF(N($F42)+N($G42)=0,"",N($F42)+N($G42))</f>
        <v/>
      </c>
      <c r="J42" s="23" t="str">
        <f aca="false">IF($I42="","",$I42-N($G42)-N($H42))</f>
        <v/>
      </c>
      <c r="K42" s="24" t="str">
        <f aca="false">IF(OR($I42="",N($I42)=0),"",$J42/$I42)</f>
        <v/>
      </c>
      <c r="L42" s="25" t="str">
        <f aca="false">IF(N($E42)=0,"",N($F42)/$E42)</f>
        <v/>
      </c>
      <c r="M42" s="25" t="str">
        <f aca="false">IF(OR($J42="",N($E42)=0),"",$J42/$E42)</f>
        <v/>
      </c>
      <c r="N42" s="26" t="str">
        <f aca="false">IF($L42="","",IF($L42&gt;='Job Log'!$F$5,"On target","Under"))</f>
        <v/>
      </c>
    </row>
    <row r="43" customFormat="false" ht="15" hidden="false" customHeight="false" outlineLevel="0" collapsed="false">
      <c r="A43" s="19"/>
      <c r="B43" s="20"/>
      <c r="C43" s="20"/>
      <c r="D43" s="20"/>
      <c r="E43" s="21"/>
      <c r="F43" s="22"/>
      <c r="G43" s="22"/>
      <c r="H43" s="27" t="str">
        <f aca="false">IF(N($E43)=0,"",$E43*'Job Log'!$C$5)</f>
        <v/>
      </c>
      <c r="I43" s="27" t="str">
        <f aca="false">IF(N($F43)+N($G43)=0,"",N($F43)+N($G43))</f>
        <v/>
      </c>
      <c r="J43" s="27" t="str">
        <f aca="false">IF($I43="","",$I43-N($G43)-N($H43))</f>
        <v/>
      </c>
      <c r="K43" s="28" t="str">
        <f aca="false">IF(OR($I43="",N($I43)=0),"",$J43/$I43)</f>
        <v/>
      </c>
      <c r="L43" s="29" t="str">
        <f aca="false">IF(N($E43)=0,"",N($F43)/$E43)</f>
        <v/>
      </c>
      <c r="M43" s="29" t="str">
        <f aca="false">IF(OR($J43="",N($E43)=0),"",$J43/$E43)</f>
        <v/>
      </c>
      <c r="N43" s="30" t="str">
        <f aca="false">IF($L43="","",IF($L43&gt;='Job Log'!$F$5,"On target","Under"))</f>
        <v/>
      </c>
    </row>
    <row r="44" customFormat="false" ht="15" hidden="false" customHeight="false" outlineLevel="0" collapsed="false">
      <c r="A44" s="19"/>
      <c r="B44" s="20"/>
      <c r="C44" s="20"/>
      <c r="D44" s="20"/>
      <c r="E44" s="21"/>
      <c r="F44" s="22"/>
      <c r="G44" s="22"/>
      <c r="H44" s="23" t="str">
        <f aca="false">IF(N($E44)=0,"",$E44*'Job Log'!$C$5)</f>
        <v/>
      </c>
      <c r="I44" s="23" t="str">
        <f aca="false">IF(N($F44)+N($G44)=0,"",N($F44)+N($G44))</f>
        <v/>
      </c>
      <c r="J44" s="23" t="str">
        <f aca="false">IF($I44="","",$I44-N($G44)-N($H44))</f>
        <v/>
      </c>
      <c r="K44" s="24" t="str">
        <f aca="false">IF(OR($I44="",N($I44)=0),"",$J44/$I44)</f>
        <v/>
      </c>
      <c r="L44" s="25" t="str">
        <f aca="false">IF(N($E44)=0,"",N($F44)/$E44)</f>
        <v/>
      </c>
      <c r="M44" s="25" t="str">
        <f aca="false">IF(OR($J44="",N($E44)=0),"",$J44/$E44)</f>
        <v/>
      </c>
      <c r="N44" s="26" t="str">
        <f aca="false">IF($L44="","",IF($L44&gt;='Job Log'!$F$5,"On target","Under"))</f>
        <v/>
      </c>
    </row>
    <row r="45" customFormat="false" ht="15" hidden="false" customHeight="false" outlineLevel="0" collapsed="false">
      <c r="A45" s="19"/>
      <c r="B45" s="20"/>
      <c r="C45" s="20"/>
      <c r="D45" s="20"/>
      <c r="E45" s="21"/>
      <c r="F45" s="22"/>
      <c r="G45" s="22"/>
      <c r="H45" s="27" t="str">
        <f aca="false">IF(N($E45)=0,"",$E45*'Job Log'!$C$5)</f>
        <v/>
      </c>
      <c r="I45" s="27" t="str">
        <f aca="false">IF(N($F45)+N($G45)=0,"",N($F45)+N($G45))</f>
        <v/>
      </c>
      <c r="J45" s="27" t="str">
        <f aca="false">IF($I45="","",$I45-N($G45)-N($H45))</f>
        <v/>
      </c>
      <c r="K45" s="28" t="str">
        <f aca="false">IF(OR($I45="",N($I45)=0),"",$J45/$I45)</f>
        <v/>
      </c>
      <c r="L45" s="29" t="str">
        <f aca="false">IF(N($E45)=0,"",N($F45)/$E45)</f>
        <v/>
      </c>
      <c r="M45" s="29" t="str">
        <f aca="false">IF(OR($J45="",N($E45)=0),"",$J45/$E45)</f>
        <v/>
      </c>
      <c r="N45" s="30" t="str">
        <f aca="false">IF($L45="","",IF($L45&gt;='Job Log'!$F$5,"On target","Under"))</f>
        <v/>
      </c>
    </row>
    <row r="46" customFormat="false" ht="15" hidden="false" customHeight="false" outlineLevel="0" collapsed="false">
      <c r="A46" s="19"/>
      <c r="B46" s="20"/>
      <c r="C46" s="20"/>
      <c r="D46" s="20"/>
      <c r="E46" s="21"/>
      <c r="F46" s="22"/>
      <c r="G46" s="22"/>
      <c r="H46" s="23" t="str">
        <f aca="false">IF(N($E46)=0,"",$E46*'Job Log'!$C$5)</f>
        <v/>
      </c>
      <c r="I46" s="23" t="str">
        <f aca="false">IF(N($F46)+N($G46)=0,"",N($F46)+N($G46))</f>
        <v/>
      </c>
      <c r="J46" s="23" t="str">
        <f aca="false">IF($I46="","",$I46-N($G46)-N($H46))</f>
        <v/>
      </c>
      <c r="K46" s="24" t="str">
        <f aca="false">IF(OR($I46="",N($I46)=0),"",$J46/$I46)</f>
        <v/>
      </c>
      <c r="L46" s="25" t="str">
        <f aca="false">IF(N($E46)=0,"",N($F46)/$E46)</f>
        <v/>
      </c>
      <c r="M46" s="25" t="str">
        <f aca="false">IF(OR($J46="",N($E46)=0),"",$J46/$E46)</f>
        <v/>
      </c>
      <c r="N46" s="26" t="str">
        <f aca="false">IF($L46="","",IF($L46&gt;='Job Log'!$F$5,"On target","Under"))</f>
        <v/>
      </c>
    </row>
    <row r="47" customFormat="false" ht="15" hidden="false" customHeight="false" outlineLevel="0" collapsed="false">
      <c r="A47" s="19"/>
      <c r="B47" s="20"/>
      <c r="C47" s="20"/>
      <c r="D47" s="20"/>
      <c r="E47" s="21"/>
      <c r="F47" s="22"/>
      <c r="G47" s="22"/>
      <c r="H47" s="27" t="str">
        <f aca="false">IF(N($E47)=0,"",$E47*'Job Log'!$C$5)</f>
        <v/>
      </c>
      <c r="I47" s="27" t="str">
        <f aca="false">IF(N($F47)+N($G47)=0,"",N($F47)+N($G47))</f>
        <v/>
      </c>
      <c r="J47" s="27" t="str">
        <f aca="false">IF($I47="","",$I47-N($G47)-N($H47))</f>
        <v/>
      </c>
      <c r="K47" s="28" t="str">
        <f aca="false">IF(OR($I47="",N($I47)=0),"",$J47/$I47)</f>
        <v/>
      </c>
      <c r="L47" s="29" t="str">
        <f aca="false">IF(N($E47)=0,"",N($F47)/$E47)</f>
        <v/>
      </c>
      <c r="M47" s="29" t="str">
        <f aca="false">IF(OR($J47="",N($E47)=0),"",$J47/$E47)</f>
        <v/>
      </c>
      <c r="N47" s="30" t="str">
        <f aca="false">IF($L47="","",IF($L47&gt;='Job Log'!$F$5,"On target","Under"))</f>
        <v/>
      </c>
    </row>
    <row r="48" customFormat="false" ht="15" hidden="false" customHeight="false" outlineLevel="0" collapsed="false">
      <c r="A48" s="19"/>
      <c r="B48" s="20"/>
      <c r="C48" s="20"/>
      <c r="D48" s="20"/>
      <c r="E48" s="21"/>
      <c r="F48" s="22"/>
      <c r="G48" s="22"/>
      <c r="H48" s="23" t="str">
        <f aca="false">IF(N($E48)=0,"",$E48*'Job Log'!$C$5)</f>
        <v/>
      </c>
      <c r="I48" s="23" t="str">
        <f aca="false">IF(N($F48)+N($G48)=0,"",N($F48)+N($G48))</f>
        <v/>
      </c>
      <c r="J48" s="23" t="str">
        <f aca="false">IF($I48="","",$I48-N($G48)-N($H48))</f>
        <v/>
      </c>
      <c r="K48" s="24" t="str">
        <f aca="false">IF(OR($I48="",N($I48)=0),"",$J48/$I48)</f>
        <v/>
      </c>
      <c r="L48" s="25" t="str">
        <f aca="false">IF(N($E48)=0,"",N($F48)/$E48)</f>
        <v/>
      </c>
      <c r="M48" s="25" t="str">
        <f aca="false">IF(OR($J48="",N($E48)=0),"",$J48/$E48)</f>
        <v/>
      </c>
      <c r="N48" s="26" t="str">
        <f aca="false">IF($L48="","",IF($L48&gt;='Job Log'!$F$5,"On target","Under"))</f>
        <v/>
      </c>
    </row>
    <row r="49" customFormat="false" ht="15" hidden="false" customHeight="false" outlineLevel="0" collapsed="false">
      <c r="A49" s="19"/>
      <c r="B49" s="20"/>
      <c r="C49" s="20"/>
      <c r="D49" s="20"/>
      <c r="E49" s="21"/>
      <c r="F49" s="22"/>
      <c r="G49" s="22"/>
      <c r="H49" s="27" t="str">
        <f aca="false">IF(N($E49)=0,"",$E49*'Job Log'!$C$5)</f>
        <v/>
      </c>
      <c r="I49" s="27" t="str">
        <f aca="false">IF(N($F49)+N($G49)=0,"",N($F49)+N($G49))</f>
        <v/>
      </c>
      <c r="J49" s="27" t="str">
        <f aca="false">IF($I49="","",$I49-N($G49)-N($H49))</f>
        <v/>
      </c>
      <c r="K49" s="28" t="str">
        <f aca="false">IF(OR($I49="",N($I49)=0),"",$J49/$I49)</f>
        <v/>
      </c>
      <c r="L49" s="29" t="str">
        <f aca="false">IF(N($E49)=0,"",N($F49)/$E49)</f>
        <v/>
      </c>
      <c r="M49" s="29" t="str">
        <f aca="false">IF(OR($J49="",N($E49)=0),"",$J49/$E49)</f>
        <v/>
      </c>
      <c r="N49" s="30" t="str">
        <f aca="false">IF($L49="","",IF($L49&gt;='Job Log'!$F$5,"On target","Under"))</f>
        <v/>
      </c>
    </row>
    <row r="50" customFormat="false" ht="15" hidden="false" customHeight="false" outlineLevel="0" collapsed="false">
      <c r="A50" s="19"/>
      <c r="B50" s="20"/>
      <c r="C50" s="20"/>
      <c r="D50" s="20"/>
      <c r="E50" s="21"/>
      <c r="F50" s="22"/>
      <c r="G50" s="22"/>
      <c r="H50" s="23" t="str">
        <f aca="false">IF(N($E50)=0,"",$E50*'Job Log'!$C$5)</f>
        <v/>
      </c>
      <c r="I50" s="23" t="str">
        <f aca="false">IF(N($F50)+N($G50)=0,"",N($F50)+N($G50))</f>
        <v/>
      </c>
      <c r="J50" s="23" t="str">
        <f aca="false">IF($I50="","",$I50-N($G50)-N($H50))</f>
        <v/>
      </c>
      <c r="K50" s="24" t="str">
        <f aca="false">IF(OR($I50="",N($I50)=0),"",$J50/$I50)</f>
        <v/>
      </c>
      <c r="L50" s="25" t="str">
        <f aca="false">IF(N($E50)=0,"",N($F50)/$E50)</f>
        <v/>
      </c>
      <c r="M50" s="25" t="str">
        <f aca="false">IF(OR($J50="",N($E50)=0),"",$J50/$E50)</f>
        <v/>
      </c>
      <c r="N50" s="26" t="str">
        <f aca="false">IF($L50="","",IF($L50&gt;='Job Log'!$F$5,"On target","Under"))</f>
        <v/>
      </c>
    </row>
    <row r="51" customFormat="false" ht="15" hidden="false" customHeight="false" outlineLevel="0" collapsed="false">
      <c r="A51" s="19"/>
      <c r="B51" s="20"/>
      <c r="C51" s="20"/>
      <c r="D51" s="20"/>
      <c r="E51" s="21"/>
      <c r="F51" s="22"/>
      <c r="G51" s="22"/>
      <c r="H51" s="27" t="str">
        <f aca="false">IF(N($E51)=0,"",$E51*'Job Log'!$C$5)</f>
        <v/>
      </c>
      <c r="I51" s="27" t="str">
        <f aca="false">IF(N($F51)+N($G51)=0,"",N($F51)+N($G51))</f>
        <v/>
      </c>
      <c r="J51" s="27" t="str">
        <f aca="false">IF($I51="","",$I51-N($G51)-N($H51))</f>
        <v/>
      </c>
      <c r="K51" s="28" t="str">
        <f aca="false">IF(OR($I51="",N($I51)=0),"",$J51/$I51)</f>
        <v/>
      </c>
      <c r="L51" s="29" t="str">
        <f aca="false">IF(N($E51)=0,"",N($F51)/$E51)</f>
        <v/>
      </c>
      <c r="M51" s="29" t="str">
        <f aca="false">IF(OR($J51="",N($E51)=0),"",$J51/$E51)</f>
        <v/>
      </c>
      <c r="N51" s="30" t="str">
        <f aca="false">IF($L51="","",IF($L51&gt;='Job Log'!$F$5,"On target","Under"))</f>
        <v/>
      </c>
    </row>
    <row r="52" customFormat="false" ht="15" hidden="false" customHeight="false" outlineLevel="0" collapsed="false">
      <c r="A52" s="19"/>
      <c r="B52" s="20"/>
      <c r="C52" s="20"/>
      <c r="D52" s="20"/>
      <c r="E52" s="21"/>
      <c r="F52" s="22"/>
      <c r="G52" s="22"/>
      <c r="H52" s="23" t="str">
        <f aca="false">IF(N($E52)=0,"",$E52*'Job Log'!$C$5)</f>
        <v/>
      </c>
      <c r="I52" s="23" t="str">
        <f aca="false">IF(N($F52)+N($G52)=0,"",N($F52)+N($G52))</f>
        <v/>
      </c>
      <c r="J52" s="23" t="str">
        <f aca="false">IF($I52="","",$I52-N($G52)-N($H52))</f>
        <v/>
      </c>
      <c r="K52" s="24" t="str">
        <f aca="false">IF(OR($I52="",N($I52)=0),"",$J52/$I52)</f>
        <v/>
      </c>
      <c r="L52" s="25" t="str">
        <f aca="false">IF(N($E52)=0,"",N($F52)/$E52)</f>
        <v/>
      </c>
      <c r="M52" s="25" t="str">
        <f aca="false">IF(OR($J52="",N($E52)=0),"",$J52/$E52)</f>
        <v/>
      </c>
      <c r="N52" s="26" t="str">
        <f aca="false">IF($L52="","",IF($L52&gt;='Job Log'!$F$5,"On target","Under"))</f>
        <v/>
      </c>
    </row>
    <row r="53" customFormat="false" ht="15" hidden="false" customHeight="false" outlineLevel="0" collapsed="false">
      <c r="A53" s="19"/>
      <c r="B53" s="20"/>
      <c r="C53" s="20"/>
      <c r="D53" s="20"/>
      <c r="E53" s="21"/>
      <c r="F53" s="22"/>
      <c r="G53" s="22"/>
      <c r="H53" s="27" t="str">
        <f aca="false">IF(N($E53)=0,"",$E53*'Job Log'!$C$5)</f>
        <v/>
      </c>
      <c r="I53" s="27" t="str">
        <f aca="false">IF(N($F53)+N($G53)=0,"",N($F53)+N($G53))</f>
        <v/>
      </c>
      <c r="J53" s="27" t="str">
        <f aca="false">IF($I53="","",$I53-N($G53)-N($H53))</f>
        <v/>
      </c>
      <c r="K53" s="28" t="str">
        <f aca="false">IF(OR($I53="",N($I53)=0),"",$J53/$I53)</f>
        <v/>
      </c>
      <c r="L53" s="29" t="str">
        <f aca="false">IF(N($E53)=0,"",N($F53)/$E53)</f>
        <v/>
      </c>
      <c r="M53" s="29" t="str">
        <f aca="false">IF(OR($J53="",N($E53)=0),"",$J53/$E53)</f>
        <v/>
      </c>
      <c r="N53" s="30" t="str">
        <f aca="false">IF($L53="","",IF($L53&gt;='Job Log'!$F$5,"On target","Under"))</f>
        <v/>
      </c>
    </row>
    <row r="54" customFormat="false" ht="15" hidden="false" customHeight="false" outlineLevel="0" collapsed="false">
      <c r="A54" s="19"/>
      <c r="B54" s="20"/>
      <c r="C54" s="20"/>
      <c r="D54" s="20"/>
      <c r="E54" s="21"/>
      <c r="F54" s="22"/>
      <c r="G54" s="22"/>
      <c r="H54" s="23" t="str">
        <f aca="false">IF(N($E54)=0,"",$E54*'Job Log'!$C$5)</f>
        <v/>
      </c>
      <c r="I54" s="23" t="str">
        <f aca="false">IF(N($F54)+N($G54)=0,"",N($F54)+N($G54))</f>
        <v/>
      </c>
      <c r="J54" s="23" t="str">
        <f aca="false">IF($I54="","",$I54-N($G54)-N($H54))</f>
        <v/>
      </c>
      <c r="K54" s="24" t="str">
        <f aca="false">IF(OR($I54="",N($I54)=0),"",$J54/$I54)</f>
        <v/>
      </c>
      <c r="L54" s="25" t="str">
        <f aca="false">IF(N($E54)=0,"",N($F54)/$E54)</f>
        <v/>
      </c>
      <c r="M54" s="25" t="str">
        <f aca="false">IF(OR($J54="",N($E54)=0),"",$J54/$E54)</f>
        <v/>
      </c>
      <c r="N54" s="26" t="str">
        <f aca="false">IF($L54="","",IF($L54&gt;='Job Log'!$F$5,"On target","Under"))</f>
        <v/>
      </c>
    </row>
    <row r="55" customFormat="false" ht="15" hidden="false" customHeight="false" outlineLevel="0" collapsed="false">
      <c r="A55" s="19"/>
      <c r="B55" s="20"/>
      <c r="C55" s="20"/>
      <c r="D55" s="20"/>
      <c r="E55" s="21"/>
      <c r="F55" s="22"/>
      <c r="G55" s="22"/>
      <c r="H55" s="27" t="str">
        <f aca="false">IF(N($E55)=0,"",$E55*'Job Log'!$C$5)</f>
        <v/>
      </c>
      <c r="I55" s="27" t="str">
        <f aca="false">IF(N($F55)+N($G55)=0,"",N($F55)+N($G55))</f>
        <v/>
      </c>
      <c r="J55" s="27" t="str">
        <f aca="false">IF($I55="","",$I55-N($G55)-N($H55))</f>
        <v/>
      </c>
      <c r="K55" s="28" t="str">
        <f aca="false">IF(OR($I55="",N($I55)=0),"",$J55/$I55)</f>
        <v/>
      </c>
      <c r="L55" s="29" t="str">
        <f aca="false">IF(N($E55)=0,"",N($F55)/$E55)</f>
        <v/>
      </c>
      <c r="M55" s="29" t="str">
        <f aca="false">IF(OR($J55="",N($E55)=0),"",$J55/$E55)</f>
        <v/>
      </c>
      <c r="N55" s="30" t="str">
        <f aca="false">IF($L55="","",IF($L55&gt;='Job Log'!$F$5,"On target","Under"))</f>
        <v/>
      </c>
    </row>
    <row r="56" customFormat="false" ht="15" hidden="false" customHeight="false" outlineLevel="0" collapsed="false">
      <c r="A56" s="19"/>
      <c r="B56" s="20"/>
      <c r="C56" s="20"/>
      <c r="D56" s="20"/>
      <c r="E56" s="21"/>
      <c r="F56" s="22"/>
      <c r="G56" s="22"/>
      <c r="H56" s="23" t="str">
        <f aca="false">IF(N($E56)=0,"",$E56*'Job Log'!$C$5)</f>
        <v/>
      </c>
      <c r="I56" s="23" t="str">
        <f aca="false">IF(N($F56)+N($G56)=0,"",N($F56)+N($G56))</f>
        <v/>
      </c>
      <c r="J56" s="23" t="str">
        <f aca="false">IF($I56="","",$I56-N($G56)-N($H56))</f>
        <v/>
      </c>
      <c r="K56" s="24" t="str">
        <f aca="false">IF(OR($I56="",N($I56)=0),"",$J56/$I56)</f>
        <v/>
      </c>
      <c r="L56" s="25" t="str">
        <f aca="false">IF(N($E56)=0,"",N($F56)/$E56)</f>
        <v/>
      </c>
      <c r="M56" s="25" t="str">
        <f aca="false">IF(OR($J56="",N($E56)=0),"",$J56/$E56)</f>
        <v/>
      </c>
      <c r="N56" s="26" t="str">
        <f aca="false">IF($L56="","",IF($L56&gt;='Job Log'!$F$5,"On target","Under"))</f>
        <v/>
      </c>
    </row>
    <row r="57" customFormat="false" ht="15" hidden="false" customHeight="false" outlineLevel="0" collapsed="false">
      <c r="A57" s="19"/>
      <c r="B57" s="20"/>
      <c r="C57" s="20"/>
      <c r="D57" s="20"/>
      <c r="E57" s="21"/>
      <c r="F57" s="22"/>
      <c r="G57" s="22"/>
      <c r="H57" s="27" t="str">
        <f aca="false">IF(N($E57)=0,"",$E57*'Job Log'!$C$5)</f>
        <v/>
      </c>
      <c r="I57" s="27" t="str">
        <f aca="false">IF(N($F57)+N($G57)=0,"",N($F57)+N($G57))</f>
        <v/>
      </c>
      <c r="J57" s="27" t="str">
        <f aca="false">IF($I57="","",$I57-N($G57)-N($H57))</f>
        <v/>
      </c>
      <c r="K57" s="28" t="str">
        <f aca="false">IF(OR($I57="",N($I57)=0),"",$J57/$I57)</f>
        <v/>
      </c>
      <c r="L57" s="29" t="str">
        <f aca="false">IF(N($E57)=0,"",N($F57)/$E57)</f>
        <v/>
      </c>
      <c r="M57" s="29" t="str">
        <f aca="false">IF(OR($J57="",N($E57)=0),"",$J57/$E57)</f>
        <v/>
      </c>
      <c r="N57" s="30" t="str">
        <f aca="false">IF($L57="","",IF($L57&gt;='Job Log'!$F$5,"On target","Under"))</f>
        <v/>
      </c>
    </row>
    <row r="58" customFormat="false" ht="15" hidden="false" customHeight="false" outlineLevel="0" collapsed="false">
      <c r="A58" s="19"/>
      <c r="B58" s="20"/>
      <c r="C58" s="20"/>
      <c r="D58" s="20"/>
      <c r="E58" s="21"/>
      <c r="F58" s="22"/>
      <c r="G58" s="22"/>
      <c r="H58" s="23" t="str">
        <f aca="false">IF(N($E58)=0,"",$E58*'Job Log'!$C$5)</f>
        <v/>
      </c>
      <c r="I58" s="23" t="str">
        <f aca="false">IF(N($F58)+N($G58)=0,"",N($F58)+N($G58))</f>
        <v/>
      </c>
      <c r="J58" s="23" t="str">
        <f aca="false">IF($I58="","",$I58-N($G58)-N($H58))</f>
        <v/>
      </c>
      <c r="K58" s="24" t="str">
        <f aca="false">IF(OR($I58="",N($I58)=0),"",$J58/$I58)</f>
        <v/>
      </c>
      <c r="L58" s="25" t="str">
        <f aca="false">IF(N($E58)=0,"",N($F58)/$E58)</f>
        <v/>
      </c>
      <c r="M58" s="25" t="str">
        <f aca="false">IF(OR($J58="",N($E58)=0),"",$J58/$E58)</f>
        <v/>
      </c>
      <c r="N58" s="26" t="str">
        <f aca="false">IF($L58="","",IF($L58&gt;='Job Log'!$F$5,"On target","Under"))</f>
        <v/>
      </c>
    </row>
    <row r="59" customFormat="false" ht="15" hidden="false" customHeight="false" outlineLevel="0" collapsed="false">
      <c r="A59" s="19"/>
      <c r="B59" s="20"/>
      <c r="C59" s="20"/>
      <c r="D59" s="20"/>
      <c r="E59" s="21"/>
      <c r="F59" s="22"/>
      <c r="G59" s="22"/>
      <c r="H59" s="27" t="str">
        <f aca="false">IF(N($E59)=0,"",$E59*'Job Log'!$C$5)</f>
        <v/>
      </c>
      <c r="I59" s="27" t="str">
        <f aca="false">IF(N($F59)+N($G59)=0,"",N($F59)+N($G59))</f>
        <v/>
      </c>
      <c r="J59" s="27" t="str">
        <f aca="false">IF($I59="","",$I59-N($G59)-N($H59))</f>
        <v/>
      </c>
      <c r="K59" s="28" t="str">
        <f aca="false">IF(OR($I59="",N($I59)=0),"",$J59/$I59)</f>
        <v/>
      </c>
      <c r="L59" s="29" t="str">
        <f aca="false">IF(N($E59)=0,"",N($F59)/$E59)</f>
        <v/>
      </c>
      <c r="M59" s="29" t="str">
        <f aca="false">IF(OR($J59="",N($E59)=0),"",$J59/$E59)</f>
        <v/>
      </c>
      <c r="N59" s="30" t="str">
        <f aca="false">IF($L59="","",IF($L59&gt;='Job Log'!$F$5,"On target","Under"))</f>
        <v/>
      </c>
    </row>
    <row r="60" customFormat="false" ht="15" hidden="false" customHeight="false" outlineLevel="0" collapsed="false">
      <c r="A60" s="19"/>
      <c r="B60" s="20"/>
      <c r="C60" s="20"/>
      <c r="D60" s="20"/>
      <c r="E60" s="21"/>
      <c r="F60" s="22"/>
      <c r="G60" s="22"/>
      <c r="H60" s="23" t="str">
        <f aca="false">IF(N($E60)=0,"",$E60*'Job Log'!$C$5)</f>
        <v/>
      </c>
      <c r="I60" s="23" t="str">
        <f aca="false">IF(N($F60)+N($G60)=0,"",N($F60)+N($G60))</f>
        <v/>
      </c>
      <c r="J60" s="23" t="str">
        <f aca="false">IF($I60="","",$I60-N($G60)-N($H60))</f>
        <v/>
      </c>
      <c r="K60" s="24" t="str">
        <f aca="false">IF(OR($I60="",N($I60)=0),"",$J60/$I60)</f>
        <v/>
      </c>
      <c r="L60" s="25" t="str">
        <f aca="false">IF(N($E60)=0,"",N($F60)/$E60)</f>
        <v/>
      </c>
      <c r="M60" s="25" t="str">
        <f aca="false">IF(OR($J60="",N($E60)=0),"",$J60/$E60)</f>
        <v/>
      </c>
      <c r="N60" s="26" t="str">
        <f aca="false">IF($L60="","",IF($L60&gt;='Job Log'!$F$5,"On target","Under"))</f>
        <v/>
      </c>
    </row>
    <row r="61" customFormat="false" ht="15" hidden="false" customHeight="false" outlineLevel="0" collapsed="false">
      <c r="A61" s="19"/>
      <c r="B61" s="20"/>
      <c r="C61" s="20"/>
      <c r="D61" s="20"/>
      <c r="E61" s="21"/>
      <c r="F61" s="22"/>
      <c r="G61" s="22"/>
      <c r="H61" s="27" t="str">
        <f aca="false">IF(N($E61)=0,"",$E61*'Job Log'!$C$5)</f>
        <v/>
      </c>
      <c r="I61" s="27" t="str">
        <f aca="false">IF(N($F61)+N($G61)=0,"",N($F61)+N($G61))</f>
        <v/>
      </c>
      <c r="J61" s="27" t="str">
        <f aca="false">IF($I61="","",$I61-N($G61)-N($H61))</f>
        <v/>
      </c>
      <c r="K61" s="28" t="str">
        <f aca="false">IF(OR($I61="",N($I61)=0),"",$J61/$I61)</f>
        <v/>
      </c>
      <c r="L61" s="29" t="str">
        <f aca="false">IF(N($E61)=0,"",N($F61)/$E61)</f>
        <v/>
      </c>
      <c r="M61" s="29" t="str">
        <f aca="false">IF(OR($J61="",N($E61)=0),"",$J61/$E61)</f>
        <v/>
      </c>
      <c r="N61" s="30" t="str">
        <f aca="false">IF($L61="","",IF($L61&gt;='Job Log'!$F$5,"On target","Under"))</f>
        <v/>
      </c>
    </row>
    <row r="62" customFormat="false" ht="15" hidden="false" customHeight="false" outlineLevel="0" collapsed="false">
      <c r="A62" s="19"/>
      <c r="B62" s="20"/>
      <c r="C62" s="20"/>
      <c r="D62" s="20"/>
      <c r="E62" s="21"/>
      <c r="F62" s="22"/>
      <c r="G62" s="22"/>
      <c r="H62" s="23" t="str">
        <f aca="false">IF(N($E62)=0,"",$E62*'Job Log'!$C$5)</f>
        <v/>
      </c>
      <c r="I62" s="23" t="str">
        <f aca="false">IF(N($F62)+N($G62)=0,"",N($F62)+N($G62))</f>
        <v/>
      </c>
      <c r="J62" s="23" t="str">
        <f aca="false">IF($I62="","",$I62-N($G62)-N($H62))</f>
        <v/>
      </c>
      <c r="K62" s="24" t="str">
        <f aca="false">IF(OR($I62="",N($I62)=0),"",$J62/$I62)</f>
        <v/>
      </c>
      <c r="L62" s="25" t="str">
        <f aca="false">IF(N($E62)=0,"",N($F62)/$E62)</f>
        <v/>
      </c>
      <c r="M62" s="25" t="str">
        <f aca="false">IF(OR($J62="",N($E62)=0),"",$J62/$E62)</f>
        <v/>
      </c>
      <c r="N62" s="26" t="str">
        <f aca="false">IF($L62="","",IF($L62&gt;='Job Log'!$F$5,"On target","Under"))</f>
        <v/>
      </c>
    </row>
    <row r="63" customFormat="false" ht="15" hidden="false" customHeight="false" outlineLevel="0" collapsed="false">
      <c r="A63" s="19"/>
      <c r="B63" s="20"/>
      <c r="C63" s="20"/>
      <c r="D63" s="20"/>
      <c r="E63" s="21"/>
      <c r="F63" s="22"/>
      <c r="G63" s="22"/>
      <c r="H63" s="27" t="str">
        <f aca="false">IF(N($E63)=0,"",$E63*'Job Log'!$C$5)</f>
        <v/>
      </c>
      <c r="I63" s="27" t="str">
        <f aca="false">IF(N($F63)+N($G63)=0,"",N($F63)+N($G63))</f>
        <v/>
      </c>
      <c r="J63" s="27" t="str">
        <f aca="false">IF($I63="","",$I63-N($G63)-N($H63))</f>
        <v/>
      </c>
      <c r="K63" s="28" t="str">
        <f aca="false">IF(OR($I63="",N($I63)=0),"",$J63/$I63)</f>
        <v/>
      </c>
      <c r="L63" s="29" t="str">
        <f aca="false">IF(N($E63)=0,"",N($F63)/$E63)</f>
        <v/>
      </c>
      <c r="M63" s="29" t="str">
        <f aca="false">IF(OR($J63="",N($E63)=0),"",$J63/$E63)</f>
        <v/>
      </c>
      <c r="N63" s="30" t="str">
        <f aca="false">IF($L63="","",IF($L63&gt;='Job Log'!$F$5,"On target","Under"))</f>
        <v/>
      </c>
    </row>
    <row r="64" customFormat="false" ht="15" hidden="false" customHeight="false" outlineLevel="0" collapsed="false">
      <c r="A64" s="19"/>
      <c r="B64" s="20"/>
      <c r="C64" s="20"/>
      <c r="D64" s="20"/>
      <c r="E64" s="21"/>
      <c r="F64" s="22"/>
      <c r="G64" s="22"/>
      <c r="H64" s="23" t="str">
        <f aca="false">IF(N($E64)=0,"",$E64*'Job Log'!$C$5)</f>
        <v/>
      </c>
      <c r="I64" s="23" t="str">
        <f aca="false">IF(N($F64)+N($G64)=0,"",N($F64)+N($G64))</f>
        <v/>
      </c>
      <c r="J64" s="23" t="str">
        <f aca="false">IF($I64="","",$I64-N($G64)-N($H64))</f>
        <v/>
      </c>
      <c r="K64" s="24" t="str">
        <f aca="false">IF(OR($I64="",N($I64)=0),"",$J64/$I64)</f>
        <v/>
      </c>
      <c r="L64" s="25" t="str">
        <f aca="false">IF(N($E64)=0,"",N($F64)/$E64)</f>
        <v/>
      </c>
      <c r="M64" s="25" t="str">
        <f aca="false">IF(OR($J64="",N($E64)=0),"",$J64/$E64)</f>
        <v/>
      </c>
      <c r="N64" s="26" t="str">
        <f aca="false">IF($L64="","",IF($L64&gt;='Job Log'!$F$5,"On target","Under"))</f>
        <v/>
      </c>
    </row>
    <row r="65" customFormat="false" ht="15" hidden="false" customHeight="false" outlineLevel="0" collapsed="false">
      <c r="A65" s="19"/>
      <c r="B65" s="20"/>
      <c r="C65" s="20"/>
      <c r="D65" s="20"/>
      <c r="E65" s="21"/>
      <c r="F65" s="22"/>
      <c r="G65" s="22"/>
      <c r="H65" s="27" t="str">
        <f aca="false">IF(N($E65)=0,"",$E65*'Job Log'!$C$5)</f>
        <v/>
      </c>
      <c r="I65" s="27" t="str">
        <f aca="false">IF(N($F65)+N($G65)=0,"",N($F65)+N($G65))</f>
        <v/>
      </c>
      <c r="J65" s="27" t="str">
        <f aca="false">IF($I65="","",$I65-N($G65)-N($H65))</f>
        <v/>
      </c>
      <c r="K65" s="28" t="str">
        <f aca="false">IF(OR($I65="",N($I65)=0),"",$J65/$I65)</f>
        <v/>
      </c>
      <c r="L65" s="29" t="str">
        <f aca="false">IF(N($E65)=0,"",N($F65)/$E65)</f>
        <v/>
      </c>
      <c r="M65" s="29" t="str">
        <f aca="false">IF(OR($J65="",N($E65)=0),"",$J65/$E65)</f>
        <v/>
      </c>
      <c r="N65" s="30" t="str">
        <f aca="false">IF($L65="","",IF($L65&gt;='Job Log'!$F$5,"On target","Under"))</f>
        <v/>
      </c>
    </row>
    <row r="66" customFormat="false" ht="15" hidden="false" customHeight="false" outlineLevel="0" collapsed="false">
      <c r="A66" s="19"/>
      <c r="B66" s="20"/>
      <c r="C66" s="20"/>
      <c r="D66" s="20"/>
      <c r="E66" s="21"/>
      <c r="F66" s="22"/>
      <c r="G66" s="22"/>
      <c r="H66" s="23" t="str">
        <f aca="false">IF(N($E66)=0,"",$E66*'Job Log'!$C$5)</f>
        <v/>
      </c>
      <c r="I66" s="23" t="str">
        <f aca="false">IF(N($F66)+N($G66)=0,"",N($F66)+N($G66))</f>
        <v/>
      </c>
      <c r="J66" s="23" t="str">
        <f aca="false">IF($I66="","",$I66-N($G66)-N($H66))</f>
        <v/>
      </c>
      <c r="K66" s="24" t="str">
        <f aca="false">IF(OR($I66="",N($I66)=0),"",$J66/$I66)</f>
        <v/>
      </c>
      <c r="L66" s="25" t="str">
        <f aca="false">IF(N($E66)=0,"",N($F66)/$E66)</f>
        <v/>
      </c>
      <c r="M66" s="25" t="str">
        <f aca="false">IF(OR($J66="",N($E66)=0),"",$J66/$E66)</f>
        <v/>
      </c>
      <c r="N66" s="26" t="str">
        <f aca="false">IF($L66="","",IF($L66&gt;='Job Log'!$F$5,"On target","Under"))</f>
        <v/>
      </c>
    </row>
    <row r="67" customFormat="false" ht="15" hidden="false" customHeight="false" outlineLevel="0" collapsed="false">
      <c r="A67" s="19"/>
      <c r="B67" s="20"/>
      <c r="C67" s="20"/>
      <c r="D67" s="20"/>
      <c r="E67" s="21"/>
      <c r="F67" s="22"/>
      <c r="G67" s="22"/>
      <c r="H67" s="27" t="str">
        <f aca="false">IF(N($E67)=0,"",$E67*'Job Log'!$C$5)</f>
        <v/>
      </c>
      <c r="I67" s="27" t="str">
        <f aca="false">IF(N($F67)+N($G67)=0,"",N($F67)+N($G67))</f>
        <v/>
      </c>
      <c r="J67" s="27" t="str">
        <f aca="false">IF($I67="","",$I67-N($G67)-N($H67))</f>
        <v/>
      </c>
      <c r="K67" s="28" t="str">
        <f aca="false">IF(OR($I67="",N($I67)=0),"",$J67/$I67)</f>
        <v/>
      </c>
      <c r="L67" s="29" t="str">
        <f aca="false">IF(N($E67)=0,"",N($F67)/$E67)</f>
        <v/>
      </c>
      <c r="M67" s="29" t="str">
        <f aca="false">IF(OR($J67="",N($E67)=0),"",$J67/$E67)</f>
        <v/>
      </c>
      <c r="N67" s="30" t="str">
        <f aca="false">IF($L67="","",IF($L67&gt;='Job Log'!$F$5,"On target","Under"))</f>
        <v/>
      </c>
    </row>
    <row r="68" customFormat="false" ht="15" hidden="false" customHeight="false" outlineLevel="0" collapsed="false">
      <c r="A68" s="19"/>
      <c r="B68" s="20"/>
      <c r="C68" s="20"/>
      <c r="D68" s="20"/>
      <c r="E68" s="21"/>
      <c r="F68" s="22"/>
      <c r="G68" s="22"/>
      <c r="H68" s="23" t="str">
        <f aca="false">IF(N($E68)=0,"",$E68*'Job Log'!$C$5)</f>
        <v/>
      </c>
      <c r="I68" s="23" t="str">
        <f aca="false">IF(N($F68)+N($G68)=0,"",N($F68)+N($G68))</f>
        <v/>
      </c>
      <c r="J68" s="23" t="str">
        <f aca="false">IF($I68="","",$I68-N($G68)-N($H68))</f>
        <v/>
      </c>
      <c r="K68" s="24" t="str">
        <f aca="false">IF(OR($I68="",N($I68)=0),"",$J68/$I68)</f>
        <v/>
      </c>
      <c r="L68" s="25" t="str">
        <f aca="false">IF(N($E68)=0,"",N($F68)/$E68)</f>
        <v/>
      </c>
      <c r="M68" s="25" t="str">
        <f aca="false">IF(OR($J68="",N($E68)=0),"",$J68/$E68)</f>
        <v/>
      </c>
      <c r="N68" s="26" t="str">
        <f aca="false">IF($L68="","",IF($L68&gt;='Job Log'!$F$5,"On target","Under"))</f>
        <v/>
      </c>
    </row>
    <row r="69" customFormat="false" ht="15" hidden="false" customHeight="false" outlineLevel="0" collapsed="false">
      <c r="A69" s="19"/>
      <c r="B69" s="20"/>
      <c r="C69" s="20"/>
      <c r="D69" s="20"/>
      <c r="E69" s="21"/>
      <c r="F69" s="22"/>
      <c r="G69" s="22"/>
      <c r="H69" s="27" t="str">
        <f aca="false">IF(N($E69)=0,"",$E69*'Job Log'!$C$5)</f>
        <v/>
      </c>
      <c r="I69" s="27" t="str">
        <f aca="false">IF(N($F69)+N($G69)=0,"",N($F69)+N($G69))</f>
        <v/>
      </c>
      <c r="J69" s="27" t="str">
        <f aca="false">IF($I69="","",$I69-N($G69)-N($H69))</f>
        <v/>
      </c>
      <c r="K69" s="28" t="str">
        <f aca="false">IF(OR($I69="",N($I69)=0),"",$J69/$I69)</f>
        <v/>
      </c>
      <c r="L69" s="29" t="str">
        <f aca="false">IF(N($E69)=0,"",N($F69)/$E69)</f>
        <v/>
      </c>
      <c r="M69" s="29" t="str">
        <f aca="false">IF(OR($J69="",N($E69)=0),"",$J69/$E69)</f>
        <v/>
      </c>
      <c r="N69" s="30" t="str">
        <f aca="false">IF($L69="","",IF($L69&gt;='Job Log'!$F$5,"On target","Under"))</f>
        <v/>
      </c>
    </row>
    <row r="70" customFormat="false" ht="15" hidden="false" customHeight="false" outlineLevel="0" collapsed="false">
      <c r="A70" s="19"/>
      <c r="B70" s="20"/>
      <c r="C70" s="20"/>
      <c r="D70" s="20"/>
      <c r="E70" s="21"/>
      <c r="F70" s="22"/>
      <c r="G70" s="22"/>
      <c r="H70" s="23" t="str">
        <f aca="false">IF(N($E70)=0,"",$E70*'Job Log'!$C$5)</f>
        <v/>
      </c>
      <c r="I70" s="23" t="str">
        <f aca="false">IF(N($F70)+N($G70)=0,"",N($F70)+N($G70))</f>
        <v/>
      </c>
      <c r="J70" s="23" t="str">
        <f aca="false">IF($I70="","",$I70-N($G70)-N($H70))</f>
        <v/>
      </c>
      <c r="K70" s="24" t="str">
        <f aca="false">IF(OR($I70="",N($I70)=0),"",$J70/$I70)</f>
        <v/>
      </c>
      <c r="L70" s="25" t="str">
        <f aca="false">IF(N($E70)=0,"",N($F70)/$E70)</f>
        <v/>
      </c>
      <c r="M70" s="25" t="str">
        <f aca="false">IF(OR($J70="",N($E70)=0),"",$J70/$E70)</f>
        <v/>
      </c>
      <c r="N70" s="26" t="str">
        <f aca="false">IF($L70="","",IF($L70&gt;='Job Log'!$F$5,"On target","Under"))</f>
        <v/>
      </c>
    </row>
    <row r="71" customFormat="false" ht="15" hidden="false" customHeight="false" outlineLevel="0" collapsed="false">
      <c r="A71" s="19"/>
      <c r="B71" s="20"/>
      <c r="C71" s="20"/>
      <c r="D71" s="20"/>
      <c r="E71" s="21"/>
      <c r="F71" s="22"/>
      <c r="G71" s="22"/>
      <c r="H71" s="27" t="str">
        <f aca="false">IF(N($E71)=0,"",$E71*'Job Log'!$C$5)</f>
        <v/>
      </c>
      <c r="I71" s="27" t="str">
        <f aca="false">IF(N($F71)+N($G71)=0,"",N($F71)+N($G71))</f>
        <v/>
      </c>
      <c r="J71" s="27" t="str">
        <f aca="false">IF($I71="","",$I71-N($G71)-N($H71))</f>
        <v/>
      </c>
      <c r="K71" s="28" t="str">
        <f aca="false">IF(OR($I71="",N($I71)=0),"",$J71/$I71)</f>
        <v/>
      </c>
      <c r="L71" s="29" t="str">
        <f aca="false">IF(N($E71)=0,"",N($F71)/$E71)</f>
        <v/>
      </c>
      <c r="M71" s="29" t="str">
        <f aca="false">IF(OR($J71="",N($E71)=0),"",$J71/$E71)</f>
        <v/>
      </c>
      <c r="N71" s="30" t="str">
        <f aca="false">IF($L71="","",IF($L71&gt;='Job Log'!$F$5,"On target","Under"))</f>
        <v/>
      </c>
    </row>
    <row r="72" customFormat="false" ht="15" hidden="false" customHeight="false" outlineLevel="0" collapsed="false">
      <c r="A72" s="19"/>
      <c r="B72" s="20"/>
      <c r="C72" s="20"/>
      <c r="D72" s="20"/>
      <c r="E72" s="21"/>
      <c r="F72" s="22"/>
      <c r="G72" s="22"/>
      <c r="H72" s="23" t="str">
        <f aca="false">IF(N($E72)=0,"",$E72*'Job Log'!$C$5)</f>
        <v/>
      </c>
      <c r="I72" s="23" t="str">
        <f aca="false">IF(N($F72)+N($G72)=0,"",N($F72)+N($G72))</f>
        <v/>
      </c>
      <c r="J72" s="23" t="str">
        <f aca="false">IF($I72="","",$I72-N($G72)-N($H72))</f>
        <v/>
      </c>
      <c r="K72" s="24" t="str">
        <f aca="false">IF(OR($I72="",N($I72)=0),"",$J72/$I72)</f>
        <v/>
      </c>
      <c r="L72" s="25" t="str">
        <f aca="false">IF(N($E72)=0,"",N($F72)/$E72)</f>
        <v/>
      </c>
      <c r="M72" s="25" t="str">
        <f aca="false">IF(OR($J72="",N($E72)=0),"",$J72/$E72)</f>
        <v/>
      </c>
      <c r="N72" s="26" t="str">
        <f aca="false">IF($L72="","",IF($L72&gt;='Job Log'!$F$5,"On target","Under"))</f>
        <v/>
      </c>
    </row>
    <row r="73" customFormat="false" ht="15" hidden="false" customHeight="false" outlineLevel="0" collapsed="false">
      <c r="A73" s="19"/>
      <c r="B73" s="20"/>
      <c r="C73" s="20"/>
      <c r="D73" s="20"/>
      <c r="E73" s="21"/>
      <c r="F73" s="22"/>
      <c r="G73" s="22"/>
      <c r="H73" s="27" t="str">
        <f aca="false">IF(N($E73)=0,"",$E73*'Job Log'!$C$5)</f>
        <v/>
      </c>
      <c r="I73" s="27" t="str">
        <f aca="false">IF(N($F73)+N($G73)=0,"",N($F73)+N($G73))</f>
        <v/>
      </c>
      <c r="J73" s="27" t="str">
        <f aca="false">IF($I73="","",$I73-N($G73)-N($H73))</f>
        <v/>
      </c>
      <c r="K73" s="28" t="str">
        <f aca="false">IF(OR($I73="",N($I73)=0),"",$J73/$I73)</f>
        <v/>
      </c>
      <c r="L73" s="29" t="str">
        <f aca="false">IF(N($E73)=0,"",N($F73)/$E73)</f>
        <v/>
      </c>
      <c r="M73" s="29" t="str">
        <f aca="false">IF(OR($J73="",N($E73)=0),"",$J73/$E73)</f>
        <v/>
      </c>
      <c r="N73" s="30" t="str">
        <f aca="false">IF($L73="","",IF($L73&gt;='Job Log'!$F$5,"On target","Under"))</f>
        <v/>
      </c>
    </row>
    <row r="74" customFormat="false" ht="15" hidden="false" customHeight="false" outlineLevel="0" collapsed="false">
      <c r="A74" s="19"/>
      <c r="B74" s="20"/>
      <c r="C74" s="20"/>
      <c r="D74" s="20"/>
      <c r="E74" s="21"/>
      <c r="F74" s="22"/>
      <c r="G74" s="22"/>
      <c r="H74" s="23" t="str">
        <f aca="false">IF(N($E74)=0,"",$E74*'Job Log'!$C$5)</f>
        <v/>
      </c>
      <c r="I74" s="23" t="str">
        <f aca="false">IF(N($F74)+N($G74)=0,"",N($F74)+N($G74))</f>
        <v/>
      </c>
      <c r="J74" s="23" t="str">
        <f aca="false">IF($I74="","",$I74-N($G74)-N($H74))</f>
        <v/>
      </c>
      <c r="K74" s="24" t="str">
        <f aca="false">IF(OR($I74="",N($I74)=0),"",$J74/$I74)</f>
        <v/>
      </c>
      <c r="L74" s="25" t="str">
        <f aca="false">IF(N($E74)=0,"",N($F74)/$E74)</f>
        <v/>
      </c>
      <c r="M74" s="25" t="str">
        <f aca="false">IF(OR($J74="",N($E74)=0),"",$J74/$E74)</f>
        <v/>
      </c>
      <c r="N74" s="26" t="str">
        <f aca="false">IF($L74="","",IF($L74&gt;='Job Log'!$F$5,"On target","Under"))</f>
        <v/>
      </c>
    </row>
    <row r="75" customFormat="false" ht="15" hidden="false" customHeight="false" outlineLevel="0" collapsed="false">
      <c r="A75" s="19"/>
      <c r="B75" s="20"/>
      <c r="C75" s="20"/>
      <c r="D75" s="20"/>
      <c r="E75" s="21"/>
      <c r="F75" s="22"/>
      <c r="G75" s="22"/>
      <c r="H75" s="27" t="str">
        <f aca="false">IF(N($E75)=0,"",$E75*'Job Log'!$C$5)</f>
        <v/>
      </c>
      <c r="I75" s="27" t="str">
        <f aca="false">IF(N($F75)+N($G75)=0,"",N($F75)+N($G75))</f>
        <v/>
      </c>
      <c r="J75" s="27" t="str">
        <f aca="false">IF($I75="","",$I75-N($G75)-N($H75))</f>
        <v/>
      </c>
      <c r="K75" s="28" t="str">
        <f aca="false">IF(OR($I75="",N($I75)=0),"",$J75/$I75)</f>
        <v/>
      </c>
      <c r="L75" s="29" t="str">
        <f aca="false">IF(N($E75)=0,"",N($F75)/$E75)</f>
        <v/>
      </c>
      <c r="M75" s="29" t="str">
        <f aca="false">IF(OR($J75="",N($E75)=0),"",$J75/$E75)</f>
        <v/>
      </c>
      <c r="N75" s="30" t="str">
        <f aca="false">IF($L75="","",IF($L75&gt;='Job Log'!$F$5,"On target","Under"))</f>
        <v/>
      </c>
    </row>
    <row r="76" customFormat="false" ht="15" hidden="false" customHeight="false" outlineLevel="0" collapsed="false">
      <c r="A76" s="19"/>
      <c r="B76" s="20"/>
      <c r="C76" s="20"/>
      <c r="D76" s="20"/>
      <c r="E76" s="21"/>
      <c r="F76" s="22"/>
      <c r="G76" s="22"/>
      <c r="H76" s="23" t="str">
        <f aca="false">IF(N($E76)=0,"",$E76*'Job Log'!$C$5)</f>
        <v/>
      </c>
      <c r="I76" s="23" t="str">
        <f aca="false">IF(N($F76)+N($G76)=0,"",N($F76)+N($G76))</f>
        <v/>
      </c>
      <c r="J76" s="23" t="str">
        <f aca="false">IF($I76="","",$I76-N($G76)-N($H76))</f>
        <v/>
      </c>
      <c r="K76" s="24" t="str">
        <f aca="false">IF(OR($I76="",N($I76)=0),"",$J76/$I76)</f>
        <v/>
      </c>
      <c r="L76" s="25" t="str">
        <f aca="false">IF(N($E76)=0,"",N($F76)/$E76)</f>
        <v/>
      </c>
      <c r="M76" s="25" t="str">
        <f aca="false">IF(OR($J76="",N($E76)=0),"",$J76/$E76)</f>
        <v/>
      </c>
      <c r="N76" s="26" t="str">
        <f aca="false">IF($L76="","",IF($L76&gt;='Job Log'!$F$5,"On target","Under"))</f>
        <v/>
      </c>
    </row>
    <row r="77" customFormat="false" ht="15" hidden="false" customHeight="false" outlineLevel="0" collapsed="false">
      <c r="A77" s="19"/>
      <c r="B77" s="20"/>
      <c r="C77" s="20"/>
      <c r="D77" s="20"/>
      <c r="E77" s="21"/>
      <c r="F77" s="22"/>
      <c r="G77" s="22"/>
      <c r="H77" s="27" t="str">
        <f aca="false">IF(N($E77)=0,"",$E77*'Job Log'!$C$5)</f>
        <v/>
      </c>
      <c r="I77" s="27" t="str">
        <f aca="false">IF(N($F77)+N($G77)=0,"",N($F77)+N($G77))</f>
        <v/>
      </c>
      <c r="J77" s="27" t="str">
        <f aca="false">IF($I77="","",$I77-N($G77)-N($H77))</f>
        <v/>
      </c>
      <c r="K77" s="28" t="str">
        <f aca="false">IF(OR($I77="",N($I77)=0),"",$J77/$I77)</f>
        <v/>
      </c>
      <c r="L77" s="29" t="str">
        <f aca="false">IF(N($E77)=0,"",N($F77)/$E77)</f>
        <v/>
      </c>
      <c r="M77" s="29" t="str">
        <f aca="false">IF(OR($J77="",N($E77)=0),"",$J77/$E77)</f>
        <v/>
      </c>
      <c r="N77" s="30" t="str">
        <f aca="false">IF($L77="","",IF($L77&gt;='Job Log'!$F$5,"On target","Under"))</f>
        <v/>
      </c>
    </row>
    <row r="78" customFormat="false" ht="15" hidden="false" customHeight="false" outlineLevel="0" collapsed="false">
      <c r="A78" s="19"/>
      <c r="B78" s="20"/>
      <c r="C78" s="20"/>
      <c r="D78" s="20"/>
      <c r="E78" s="21"/>
      <c r="F78" s="22"/>
      <c r="G78" s="22"/>
      <c r="H78" s="23" t="str">
        <f aca="false">IF(N($E78)=0,"",$E78*'Job Log'!$C$5)</f>
        <v/>
      </c>
      <c r="I78" s="23" t="str">
        <f aca="false">IF(N($F78)+N($G78)=0,"",N($F78)+N($G78))</f>
        <v/>
      </c>
      <c r="J78" s="23" t="str">
        <f aca="false">IF($I78="","",$I78-N($G78)-N($H78))</f>
        <v/>
      </c>
      <c r="K78" s="24" t="str">
        <f aca="false">IF(OR($I78="",N($I78)=0),"",$J78/$I78)</f>
        <v/>
      </c>
      <c r="L78" s="25" t="str">
        <f aca="false">IF(N($E78)=0,"",N($F78)/$E78)</f>
        <v/>
      </c>
      <c r="M78" s="25" t="str">
        <f aca="false">IF(OR($J78="",N($E78)=0),"",$J78/$E78)</f>
        <v/>
      </c>
      <c r="N78" s="26" t="str">
        <f aca="false">IF($L78="","",IF($L78&gt;='Job Log'!$F$5,"On target","Under"))</f>
        <v/>
      </c>
    </row>
    <row r="79" customFormat="false" ht="15" hidden="false" customHeight="false" outlineLevel="0" collapsed="false">
      <c r="A79" s="19"/>
      <c r="B79" s="20"/>
      <c r="C79" s="20"/>
      <c r="D79" s="20"/>
      <c r="E79" s="21"/>
      <c r="F79" s="22"/>
      <c r="G79" s="22"/>
      <c r="H79" s="27" t="str">
        <f aca="false">IF(N($E79)=0,"",$E79*'Job Log'!$C$5)</f>
        <v/>
      </c>
      <c r="I79" s="27" t="str">
        <f aca="false">IF(N($F79)+N($G79)=0,"",N($F79)+N($G79))</f>
        <v/>
      </c>
      <c r="J79" s="27" t="str">
        <f aca="false">IF($I79="","",$I79-N($G79)-N($H79))</f>
        <v/>
      </c>
      <c r="K79" s="28" t="str">
        <f aca="false">IF(OR($I79="",N($I79)=0),"",$J79/$I79)</f>
        <v/>
      </c>
      <c r="L79" s="29" t="str">
        <f aca="false">IF(N($E79)=0,"",N($F79)/$E79)</f>
        <v/>
      </c>
      <c r="M79" s="29" t="str">
        <f aca="false">IF(OR($J79="",N($E79)=0),"",$J79/$E79)</f>
        <v/>
      </c>
      <c r="N79" s="30" t="str">
        <f aca="false">IF($L79="","",IF($L79&gt;='Job Log'!$F$5,"On target","Under"))</f>
        <v/>
      </c>
    </row>
    <row r="80" customFormat="false" ht="15" hidden="false" customHeight="false" outlineLevel="0" collapsed="false">
      <c r="A80" s="19"/>
      <c r="B80" s="20"/>
      <c r="C80" s="20"/>
      <c r="D80" s="20"/>
      <c r="E80" s="21"/>
      <c r="F80" s="22"/>
      <c r="G80" s="22"/>
      <c r="H80" s="23" t="str">
        <f aca="false">IF(N($E80)=0,"",$E80*'Job Log'!$C$5)</f>
        <v/>
      </c>
      <c r="I80" s="23" t="str">
        <f aca="false">IF(N($F80)+N($G80)=0,"",N($F80)+N($G80))</f>
        <v/>
      </c>
      <c r="J80" s="23" t="str">
        <f aca="false">IF($I80="","",$I80-N($G80)-N($H80))</f>
        <v/>
      </c>
      <c r="K80" s="24" t="str">
        <f aca="false">IF(OR($I80="",N($I80)=0),"",$J80/$I80)</f>
        <v/>
      </c>
      <c r="L80" s="25" t="str">
        <f aca="false">IF(N($E80)=0,"",N($F80)/$E80)</f>
        <v/>
      </c>
      <c r="M80" s="25" t="str">
        <f aca="false">IF(OR($J80="",N($E80)=0),"",$J80/$E80)</f>
        <v/>
      </c>
      <c r="N80" s="26" t="str">
        <f aca="false">IF($L80="","",IF($L80&gt;='Job Log'!$F$5,"On target","Under"))</f>
        <v/>
      </c>
    </row>
    <row r="81" customFormat="false" ht="15" hidden="false" customHeight="false" outlineLevel="0" collapsed="false">
      <c r="A81" s="19"/>
      <c r="B81" s="20"/>
      <c r="C81" s="20"/>
      <c r="D81" s="20"/>
      <c r="E81" s="21"/>
      <c r="F81" s="22"/>
      <c r="G81" s="22"/>
      <c r="H81" s="27" t="str">
        <f aca="false">IF(N($E81)=0,"",$E81*'Job Log'!$C$5)</f>
        <v/>
      </c>
      <c r="I81" s="27" t="str">
        <f aca="false">IF(N($F81)+N($G81)=0,"",N($F81)+N($G81))</f>
        <v/>
      </c>
      <c r="J81" s="27" t="str">
        <f aca="false">IF($I81="","",$I81-N($G81)-N($H81))</f>
        <v/>
      </c>
      <c r="K81" s="28" t="str">
        <f aca="false">IF(OR($I81="",N($I81)=0),"",$J81/$I81)</f>
        <v/>
      </c>
      <c r="L81" s="29" t="str">
        <f aca="false">IF(N($E81)=0,"",N($F81)/$E81)</f>
        <v/>
      </c>
      <c r="M81" s="29" t="str">
        <f aca="false">IF(OR($J81="",N($E81)=0),"",$J81/$E81)</f>
        <v/>
      </c>
      <c r="N81" s="30" t="str">
        <f aca="false">IF($L81="","",IF($L81&gt;='Job Log'!$F$5,"On target","Under"))</f>
        <v/>
      </c>
    </row>
    <row r="82" customFormat="false" ht="15" hidden="false" customHeight="false" outlineLevel="0" collapsed="false">
      <c r="A82" s="19"/>
      <c r="B82" s="20"/>
      <c r="C82" s="20"/>
      <c r="D82" s="20"/>
      <c r="E82" s="21"/>
      <c r="F82" s="22"/>
      <c r="G82" s="22"/>
      <c r="H82" s="23" t="str">
        <f aca="false">IF(N($E82)=0,"",$E82*'Job Log'!$C$5)</f>
        <v/>
      </c>
      <c r="I82" s="23" t="str">
        <f aca="false">IF(N($F82)+N($G82)=0,"",N($F82)+N($G82))</f>
        <v/>
      </c>
      <c r="J82" s="23" t="str">
        <f aca="false">IF($I82="","",$I82-N($G82)-N($H82))</f>
        <v/>
      </c>
      <c r="K82" s="24" t="str">
        <f aca="false">IF(OR($I82="",N($I82)=0),"",$J82/$I82)</f>
        <v/>
      </c>
      <c r="L82" s="25" t="str">
        <f aca="false">IF(N($E82)=0,"",N($F82)/$E82)</f>
        <v/>
      </c>
      <c r="M82" s="25" t="str">
        <f aca="false">IF(OR($J82="",N($E82)=0),"",$J82/$E82)</f>
        <v/>
      </c>
      <c r="N82" s="26" t="str">
        <f aca="false">IF($L82="","",IF($L82&gt;='Job Log'!$F$5,"On target","Under"))</f>
        <v/>
      </c>
    </row>
    <row r="83" customFormat="false" ht="15" hidden="false" customHeight="false" outlineLevel="0" collapsed="false">
      <c r="A83" s="19"/>
      <c r="B83" s="20"/>
      <c r="C83" s="20"/>
      <c r="D83" s="20"/>
      <c r="E83" s="21"/>
      <c r="F83" s="22"/>
      <c r="G83" s="22"/>
      <c r="H83" s="27" t="str">
        <f aca="false">IF(N($E83)=0,"",$E83*'Job Log'!$C$5)</f>
        <v/>
      </c>
      <c r="I83" s="27" t="str">
        <f aca="false">IF(N($F83)+N($G83)=0,"",N($F83)+N($G83))</f>
        <v/>
      </c>
      <c r="J83" s="27" t="str">
        <f aca="false">IF($I83="","",$I83-N($G83)-N($H83))</f>
        <v/>
      </c>
      <c r="K83" s="28" t="str">
        <f aca="false">IF(OR($I83="",N($I83)=0),"",$J83/$I83)</f>
        <v/>
      </c>
      <c r="L83" s="29" t="str">
        <f aca="false">IF(N($E83)=0,"",N($F83)/$E83)</f>
        <v/>
      </c>
      <c r="M83" s="29" t="str">
        <f aca="false">IF(OR($J83="",N($E83)=0),"",$J83/$E83)</f>
        <v/>
      </c>
      <c r="N83" s="30" t="str">
        <f aca="false">IF($L83="","",IF($L83&gt;='Job Log'!$F$5,"On target","Under"))</f>
        <v/>
      </c>
    </row>
    <row r="84" customFormat="false" ht="15" hidden="false" customHeight="false" outlineLevel="0" collapsed="false">
      <c r="A84" s="19"/>
      <c r="B84" s="20"/>
      <c r="C84" s="20"/>
      <c r="D84" s="20"/>
      <c r="E84" s="21"/>
      <c r="F84" s="22"/>
      <c r="G84" s="22"/>
      <c r="H84" s="23" t="str">
        <f aca="false">IF(N($E84)=0,"",$E84*'Job Log'!$C$5)</f>
        <v/>
      </c>
      <c r="I84" s="23" t="str">
        <f aca="false">IF(N($F84)+N($G84)=0,"",N($F84)+N($G84))</f>
        <v/>
      </c>
      <c r="J84" s="23" t="str">
        <f aca="false">IF($I84="","",$I84-N($G84)-N($H84))</f>
        <v/>
      </c>
      <c r="K84" s="24" t="str">
        <f aca="false">IF(OR($I84="",N($I84)=0),"",$J84/$I84)</f>
        <v/>
      </c>
      <c r="L84" s="25" t="str">
        <f aca="false">IF(N($E84)=0,"",N($F84)/$E84)</f>
        <v/>
      </c>
      <c r="M84" s="25" t="str">
        <f aca="false">IF(OR($J84="",N($E84)=0),"",$J84/$E84)</f>
        <v/>
      </c>
      <c r="N84" s="26" t="str">
        <f aca="false">IF($L84="","",IF($L84&gt;='Job Log'!$F$5,"On target","Under"))</f>
        <v/>
      </c>
    </row>
    <row r="85" customFormat="false" ht="15" hidden="false" customHeight="false" outlineLevel="0" collapsed="false">
      <c r="A85" s="19"/>
      <c r="B85" s="20"/>
      <c r="C85" s="20"/>
      <c r="D85" s="20"/>
      <c r="E85" s="21"/>
      <c r="F85" s="22"/>
      <c r="G85" s="22"/>
      <c r="H85" s="27" t="str">
        <f aca="false">IF(N($E85)=0,"",$E85*'Job Log'!$C$5)</f>
        <v/>
      </c>
      <c r="I85" s="27" t="str">
        <f aca="false">IF(N($F85)+N($G85)=0,"",N($F85)+N($G85))</f>
        <v/>
      </c>
      <c r="J85" s="27" t="str">
        <f aca="false">IF($I85="","",$I85-N($G85)-N($H85))</f>
        <v/>
      </c>
      <c r="K85" s="28" t="str">
        <f aca="false">IF(OR($I85="",N($I85)=0),"",$J85/$I85)</f>
        <v/>
      </c>
      <c r="L85" s="29" t="str">
        <f aca="false">IF(N($E85)=0,"",N($F85)/$E85)</f>
        <v/>
      </c>
      <c r="M85" s="29" t="str">
        <f aca="false">IF(OR($J85="",N($E85)=0),"",$J85/$E85)</f>
        <v/>
      </c>
      <c r="N85" s="30" t="str">
        <f aca="false">IF($L85="","",IF($L85&gt;='Job Log'!$F$5,"On target","Under"))</f>
        <v/>
      </c>
    </row>
    <row r="86" customFormat="false" ht="15" hidden="false" customHeight="false" outlineLevel="0" collapsed="false">
      <c r="A86" s="19"/>
      <c r="B86" s="20"/>
      <c r="C86" s="20"/>
      <c r="D86" s="20"/>
      <c r="E86" s="21"/>
      <c r="F86" s="22"/>
      <c r="G86" s="22"/>
      <c r="H86" s="23" t="str">
        <f aca="false">IF(N($E86)=0,"",$E86*'Job Log'!$C$5)</f>
        <v/>
      </c>
      <c r="I86" s="23" t="str">
        <f aca="false">IF(N($F86)+N($G86)=0,"",N($F86)+N($G86))</f>
        <v/>
      </c>
      <c r="J86" s="23" t="str">
        <f aca="false">IF($I86="","",$I86-N($G86)-N($H86))</f>
        <v/>
      </c>
      <c r="K86" s="24" t="str">
        <f aca="false">IF(OR($I86="",N($I86)=0),"",$J86/$I86)</f>
        <v/>
      </c>
      <c r="L86" s="25" t="str">
        <f aca="false">IF(N($E86)=0,"",N($F86)/$E86)</f>
        <v/>
      </c>
      <c r="M86" s="25" t="str">
        <f aca="false">IF(OR($J86="",N($E86)=0),"",$J86/$E86)</f>
        <v/>
      </c>
      <c r="N86" s="26" t="str">
        <f aca="false">IF($L86="","",IF($L86&gt;='Job Log'!$F$5,"On target","Under"))</f>
        <v/>
      </c>
    </row>
    <row r="87" customFormat="false" ht="15" hidden="false" customHeight="false" outlineLevel="0" collapsed="false">
      <c r="A87" s="19"/>
      <c r="B87" s="20"/>
      <c r="C87" s="20"/>
      <c r="D87" s="20"/>
      <c r="E87" s="21"/>
      <c r="F87" s="22"/>
      <c r="G87" s="22"/>
      <c r="H87" s="27" t="str">
        <f aca="false">IF(N($E87)=0,"",$E87*'Job Log'!$C$5)</f>
        <v/>
      </c>
      <c r="I87" s="27" t="str">
        <f aca="false">IF(N($F87)+N($G87)=0,"",N($F87)+N($G87))</f>
        <v/>
      </c>
      <c r="J87" s="27" t="str">
        <f aca="false">IF($I87="","",$I87-N($G87)-N($H87))</f>
        <v/>
      </c>
      <c r="K87" s="28" t="str">
        <f aca="false">IF(OR($I87="",N($I87)=0),"",$J87/$I87)</f>
        <v/>
      </c>
      <c r="L87" s="29" t="str">
        <f aca="false">IF(N($E87)=0,"",N($F87)/$E87)</f>
        <v/>
      </c>
      <c r="M87" s="29" t="str">
        <f aca="false">IF(OR($J87="",N($E87)=0),"",$J87/$E87)</f>
        <v/>
      </c>
      <c r="N87" s="30" t="str">
        <f aca="false">IF($L87="","",IF($L87&gt;='Job Log'!$F$5,"On target","Under"))</f>
        <v/>
      </c>
    </row>
    <row r="88" customFormat="false" ht="15" hidden="false" customHeight="false" outlineLevel="0" collapsed="false">
      <c r="A88" s="19"/>
      <c r="B88" s="20"/>
      <c r="C88" s="20"/>
      <c r="D88" s="20"/>
      <c r="E88" s="21"/>
      <c r="F88" s="22"/>
      <c r="G88" s="22"/>
      <c r="H88" s="23" t="str">
        <f aca="false">IF(N($E88)=0,"",$E88*'Job Log'!$C$5)</f>
        <v/>
      </c>
      <c r="I88" s="23" t="str">
        <f aca="false">IF(N($F88)+N($G88)=0,"",N($F88)+N($G88))</f>
        <v/>
      </c>
      <c r="J88" s="23" t="str">
        <f aca="false">IF($I88="","",$I88-N($G88)-N($H88))</f>
        <v/>
      </c>
      <c r="K88" s="24" t="str">
        <f aca="false">IF(OR($I88="",N($I88)=0),"",$J88/$I88)</f>
        <v/>
      </c>
      <c r="L88" s="25" t="str">
        <f aca="false">IF(N($E88)=0,"",N($F88)/$E88)</f>
        <v/>
      </c>
      <c r="M88" s="25" t="str">
        <f aca="false">IF(OR($J88="",N($E88)=0),"",$J88/$E88)</f>
        <v/>
      </c>
      <c r="N88" s="26" t="str">
        <f aca="false">IF($L88="","",IF($L88&gt;='Job Log'!$F$5,"On target","Under"))</f>
        <v/>
      </c>
    </row>
    <row r="89" customFormat="false" ht="15" hidden="false" customHeight="false" outlineLevel="0" collapsed="false">
      <c r="A89" s="19"/>
      <c r="B89" s="20"/>
      <c r="C89" s="20"/>
      <c r="D89" s="20"/>
      <c r="E89" s="21"/>
      <c r="F89" s="22"/>
      <c r="G89" s="22"/>
      <c r="H89" s="27" t="str">
        <f aca="false">IF(N($E89)=0,"",$E89*'Job Log'!$C$5)</f>
        <v/>
      </c>
      <c r="I89" s="27" t="str">
        <f aca="false">IF(N($F89)+N($G89)=0,"",N($F89)+N($G89))</f>
        <v/>
      </c>
      <c r="J89" s="27" t="str">
        <f aca="false">IF($I89="","",$I89-N($G89)-N($H89))</f>
        <v/>
      </c>
      <c r="K89" s="28" t="str">
        <f aca="false">IF(OR($I89="",N($I89)=0),"",$J89/$I89)</f>
        <v/>
      </c>
      <c r="L89" s="29" t="str">
        <f aca="false">IF(N($E89)=0,"",N($F89)/$E89)</f>
        <v/>
      </c>
      <c r="M89" s="29" t="str">
        <f aca="false">IF(OR($J89="",N($E89)=0),"",$J89/$E89)</f>
        <v/>
      </c>
      <c r="N89" s="30" t="str">
        <f aca="false">IF($L89="","",IF($L89&gt;='Job Log'!$F$5,"On target","Under"))</f>
        <v/>
      </c>
    </row>
    <row r="90" customFormat="false" ht="15" hidden="false" customHeight="false" outlineLevel="0" collapsed="false">
      <c r="A90" s="19"/>
      <c r="B90" s="20"/>
      <c r="C90" s="20"/>
      <c r="D90" s="20"/>
      <c r="E90" s="21"/>
      <c r="F90" s="22"/>
      <c r="G90" s="22"/>
      <c r="H90" s="23" t="str">
        <f aca="false">IF(N($E90)=0,"",$E90*'Job Log'!$C$5)</f>
        <v/>
      </c>
      <c r="I90" s="23" t="str">
        <f aca="false">IF(N($F90)+N($G90)=0,"",N($F90)+N($G90))</f>
        <v/>
      </c>
      <c r="J90" s="23" t="str">
        <f aca="false">IF($I90="","",$I90-N($G90)-N($H90))</f>
        <v/>
      </c>
      <c r="K90" s="24" t="str">
        <f aca="false">IF(OR($I90="",N($I90)=0),"",$J90/$I90)</f>
        <v/>
      </c>
      <c r="L90" s="25" t="str">
        <f aca="false">IF(N($E90)=0,"",N($F90)/$E90)</f>
        <v/>
      </c>
      <c r="M90" s="25" t="str">
        <f aca="false">IF(OR($J90="",N($E90)=0),"",$J90/$E90)</f>
        <v/>
      </c>
      <c r="N90" s="26" t="str">
        <f aca="false">IF($L90="","",IF($L90&gt;='Job Log'!$F$5,"On target","Under"))</f>
        <v/>
      </c>
    </row>
    <row r="91" customFormat="false" ht="15" hidden="false" customHeight="false" outlineLevel="0" collapsed="false">
      <c r="A91" s="19"/>
      <c r="B91" s="20"/>
      <c r="C91" s="20"/>
      <c r="D91" s="20"/>
      <c r="E91" s="21"/>
      <c r="F91" s="22"/>
      <c r="G91" s="22"/>
      <c r="H91" s="27" t="str">
        <f aca="false">IF(N($E91)=0,"",$E91*'Job Log'!$C$5)</f>
        <v/>
      </c>
      <c r="I91" s="27" t="str">
        <f aca="false">IF(N($F91)+N($G91)=0,"",N($F91)+N($G91))</f>
        <v/>
      </c>
      <c r="J91" s="27" t="str">
        <f aca="false">IF($I91="","",$I91-N($G91)-N($H91))</f>
        <v/>
      </c>
      <c r="K91" s="28" t="str">
        <f aca="false">IF(OR($I91="",N($I91)=0),"",$J91/$I91)</f>
        <v/>
      </c>
      <c r="L91" s="29" t="str">
        <f aca="false">IF(N($E91)=0,"",N($F91)/$E91)</f>
        <v/>
      </c>
      <c r="M91" s="29" t="str">
        <f aca="false">IF(OR($J91="",N($E91)=0),"",$J91/$E91)</f>
        <v/>
      </c>
      <c r="N91" s="30" t="str">
        <f aca="false">IF($L91="","",IF($L91&gt;='Job Log'!$F$5,"On target","Under"))</f>
        <v/>
      </c>
    </row>
    <row r="92" customFormat="false" ht="15" hidden="false" customHeight="false" outlineLevel="0" collapsed="false">
      <c r="A92" s="19"/>
      <c r="B92" s="20"/>
      <c r="C92" s="20"/>
      <c r="D92" s="20"/>
      <c r="E92" s="21"/>
      <c r="F92" s="22"/>
      <c r="G92" s="22"/>
      <c r="H92" s="23" t="str">
        <f aca="false">IF(N($E92)=0,"",$E92*'Job Log'!$C$5)</f>
        <v/>
      </c>
      <c r="I92" s="23" t="str">
        <f aca="false">IF(N($F92)+N($G92)=0,"",N($F92)+N($G92))</f>
        <v/>
      </c>
      <c r="J92" s="23" t="str">
        <f aca="false">IF($I92="","",$I92-N($G92)-N($H92))</f>
        <v/>
      </c>
      <c r="K92" s="24" t="str">
        <f aca="false">IF(OR($I92="",N($I92)=0),"",$J92/$I92)</f>
        <v/>
      </c>
      <c r="L92" s="25" t="str">
        <f aca="false">IF(N($E92)=0,"",N($F92)/$E92)</f>
        <v/>
      </c>
      <c r="M92" s="25" t="str">
        <f aca="false">IF(OR($J92="",N($E92)=0),"",$J92/$E92)</f>
        <v/>
      </c>
      <c r="N92" s="26" t="str">
        <f aca="false">IF($L92="","",IF($L92&gt;='Job Log'!$F$5,"On target","Under"))</f>
        <v/>
      </c>
    </row>
    <row r="93" customFormat="false" ht="15" hidden="false" customHeight="false" outlineLevel="0" collapsed="false">
      <c r="A93" s="19"/>
      <c r="B93" s="20"/>
      <c r="C93" s="20"/>
      <c r="D93" s="20"/>
      <c r="E93" s="21"/>
      <c r="F93" s="22"/>
      <c r="G93" s="22"/>
      <c r="H93" s="27" t="str">
        <f aca="false">IF(N($E93)=0,"",$E93*'Job Log'!$C$5)</f>
        <v/>
      </c>
      <c r="I93" s="27" t="str">
        <f aca="false">IF(N($F93)+N($G93)=0,"",N($F93)+N($G93))</f>
        <v/>
      </c>
      <c r="J93" s="27" t="str">
        <f aca="false">IF($I93="","",$I93-N($G93)-N($H93))</f>
        <v/>
      </c>
      <c r="K93" s="28" t="str">
        <f aca="false">IF(OR($I93="",N($I93)=0),"",$J93/$I93)</f>
        <v/>
      </c>
      <c r="L93" s="29" t="str">
        <f aca="false">IF(N($E93)=0,"",N($F93)/$E93)</f>
        <v/>
      </c>
      <c r="M93" s="29" t="str">
        <f aca="false">IF(OR($J93="",N($E93)=0),"",$J93/$E93)</f>
        <v/>
      </c>
      <c r="N93" s="30" t="str">
        <f aca="false">IF($L93="","",IF($L93&gt;='Job Log'!$F$5,"On target","Under"))</f>
        <v/>
      </c>
    </row>
    <row r="94" customFormat="false" ht="15" hidden="false" customHeight="false" outlineLevel="0" collapsed="false">
      <c r="A94" s="19"/>
      <c r="B94" s="20"/>
      <c r="C94" s="20"/>
      <c r="D94" s="20"/>
      <c r="E94" s="21"/>
      <c r="F94" s="22"/>
      <c r="G94" s="22"/>
      <c r="H94" s="23" t="str">
        <f aca="false">IF(N($E94)=0,"",$E94*'Job Log'!$C$5)</f>
        <v/>
      </c>
      <c r="I94" s="23" t="str">
        <f aca="false">IF(N($F94)+N($G94)=0,"",N($F94)+N($G94))</f>
        <v/>
      </c>
      <c r="J94" s="23" t="str">
        <f aca="false">IF($I94="","",$I94-N($G94)-N($H94))</f>
        <v/>
      </c>
      <c r="K94" s="24" t="str">
        <f aca="false">IF(OR($I94="",N($I94)=0),"",$J94/$I94)</f>
        <v/>
      </c>
      <c r="L94" s="25" t="str">
        <f aca="false">IF(N($E94)=0,"",N($F94)/$E94)</f>
        <v/>
      </c>
      <c r="M94" s="25" t="str">
        <f aca="false">IF(OR($J94="",N($E94)=0),"",$J94/$E94)</f>
        <v/>
      </c>
      <c r="N94" s="26" t="str">
        <f aca="false">IF($L94="","",IF($L94&gt;='Job Log'!$F$5,"On target","Under"))</f>
        <v/>
      </c>
    </row>
    <row r="95" customFormat="false" ht="15" hidden="false" customHeight="false" outlineLevel="0" collapsed="false">
      <c r="A95" s="19"/>
      <c r="B95" s="20"/>
      <c r="C95" s="20"/>
      <c r="D95" s="20"/>
      <c r="E95" s="21"/>
      <c r="F95" s="22"/>
      <c r="G95" s="22"/>
      <c r="H95" s="27" t="str">
        <f aca="false">IF(N($E95)=0,"",$E95*'Job Log'!$C$5)</f>
        <v/>
      </c>
      <c r="I95" s="27" t="str">
        <f aca="false">IF(N($F95)+N($G95)=0,"",N($F95)+N($G95))</f>
        <v/>
      </c>
      <c r="J95" s="27" t="str">
        <f aca="false">IF($I95="","",$I95-N($G95)-N($H95))</f>
        <v/>
      </c>
      <c r="K95" s="28" t="str">
        <f aca="false">IF(OR($I95="",N($I95)=0),"",$J95/$I95)</f>
        <v/>
      </c>
      <c r="L95" s="29" t="str">
        <f aca="false">IF(N($E95)=0,"",N($F95)/$E95)</f>
        <v/>
      </c>
      <c r="M95" s="29" t="str">
        <f aca="false">IF(OR($J95="",N($E95)=0),"",$J95/$E95)</f>
        <v/>
      </c>
      <c r="N95" s="30" t="str">
        <f aca="false">IF($L95="","",IF($L95&gt;='Job Log'!$F$5,"On target","Under"))</f>
        <v/>
      </c>
    </row>
    <row r="96" customFormat="false" ht="15" hidden="false" customHeight="false" outlineLevel="0" collapsed="false">
      <c r="A96" s="19"/>
      <c r="B96" s="20"/>
      <c r="C96" s="20"/>
      <c r="D96" s="20"/>
      <c r="E96" s="21"/>
      <c r="F96" s="22"/>
      <c r="G96" s="22"/>
      <c r="H96" s="23" t="str">
        <f aca="false">IF(N($E96)=0,"",$E96*'Job Log'!$C$5)</f>
        <v/>
      </c>
      <c r="I96" s="23" t="str">
        <f aca="false">IF(N($F96)+N($G96)=0,"",N($F96)+N($G96))</f>
        <v/>
      </c>
      <c r="J96" s="23" t="str">
        <f aca="false">IF($I96="","",$I96-N($G96)-N($H96))</f>
        <v/>
      </c>
      <c r="K96" s="24" t="str">
        <f aca="false">IF(OR($I96="",N($I96)=0),"",$J96/$I96)</f>
        <v/>
      </c>
      <c r="L96" s="25" t="str">
        <f aca="false">IF(N($E96)=0,"",N($F96)/$E96)</f>
        <v/>
      </c>
      <c r="M96" s="25" t="str">
        <f aca="false">IF(OR($J96="",N($E96)=0),"",$J96/$E96)</f>
        <v/>
      </c>
      <c r="N96" s="26" t="str">
        <f aca="false">IF($L96="","",IF($L96&gt;='Job Log'!$F$5,"On target","Under"))</f>
        <v/>
      </c>
    </row>
    <row r="97" customFormat="false" ht="15" hidden="false" customHeight="false" outlineLevel="0" collapsed="false">
      <c r="A97" s="19"/>
      <c r="B97" s="20"/>
      <c r="C97" s="20"/>
      <c r="D97" s="20"/>
      <c r="E97" s="21"/>
      <c r="F97" s="22"/>
      <c r="G97" s="22"/>
      <c r="H97" s="27" t="str">
        <f aca="false">IF(N($E97)=0,"",$E97*'Job Log'!$C$5)</f>
        <v/>
      </c>
      <c r="I97" s="27" t="str">
        <f aca="false">IF(N($F97)+N($G97)=0,"",N($F97)+N($G97))</f>
        <v/>
      </c>
      <c r="J97" s="27" t="str">
        <f aca="false">IF($I97="","",$I97-N($G97)-N($H97))</f>
        <v/>
      </c>
      <c r="K97" s="28" t="str">
        <f aca="false">IF(OR($I97="",N($I97)=0),"",$J97/$I97)</f>
        <v/>
      </c>
      <c r="L97" s="29" t="str">
        <f aca="false">IF(N($E97)=0,"",N($F97)/$E97)</f>
        <v/>
      </c>
      <c r="M97" s="29" t="str">
        <f aca="false">IF(OR($J97="",N($E97)=0),"",$J97/$E97)</f>
        <v/>
      </c>
      <c r="N97" s="30" t="str">
        <f aca="false">IF($L97="","",IF($L97&gt;='Job Log'!$F$5,"On target","Under"))</f>
        <v/>
      </c>
    </row>
    <row r="98" customFormat="false" ht="15" hidden="false" customHeight="false" outlineLevel="0" collapsed="false">
      <c r="A98" s="19"/>
      <c r="B98" s="20"/>
      <c r="C98" s="20"/>
      <c r="D98" s="20"/>
      <c r="E98" s="21"/>
      <c r="F98" s="22"/>
      <c r="G98" s="22"/>
      <c r="H98" s="23" t="str">
        <f aca="false">IF(N($E98)=0,"",$E98*'Job Log'!$C$5)</f>
        <v/>
      </c>
      <c r="I98" s="23" t="str">
        <f aca="false">IF(N($F98)+N($G98)=0,"",N($F98)+N($G98))</f>
        <v/>
      </c>
      <c r="J98" s="23" t="str">
        <f aca="false">IF($I98="","",$I98-N($G98)-N($H98))</f>
        <v/>
      </c>
      <c r="K98" s="24" t="str">
        <f aca="false">IF(OR($I98="",N($I98)=0),"",$J98/$I98)</f>
        <v/>
      </c>
      <c r="L98" s="25" t="str">
        <f aca="false">IF(N($E98)=0,"",N($F98)/$E98)</f>
        <v/>
      </c>
      <c r="M98" s="25" t="str">
        <f aca="false">IF(OR($J98="",N($E98)=0),"",$J98/$E98)</f>
        <v/>
      </c>
      <c r="N98" s="26" t="str">
        <f aca="false">IF($L98="","",IF($L98&gt;='Job Log'!$F$5,"On target","Under"))</f>
        <v/>
      </c>
    </row>
    <row r="99" customFormat="false" ht="15" hidden="false" customHeight="false" outlineLevel="0" collapsed="false">
      <c r="A99" s="19"/>
      <c r="B99" s="20"/>
      <c r="C99" s="20"/>
      <c r="D99" s="20"/>
      <c r="E99" s="21"/>
      <c r="F99" s="22"/>
      <c r="G99" s="22"/>
      <c r="H99" s="27" t="str">
        <f aca="false">IF(N($E99)=0,"",$E99*'Job Log'!$C$5)</f>
        <v/>
      </c>
      <c r="I99" s="27" t="str">
        <f aca="false">IF(N($F99)+N($G99)=0,"",N($F99)+N($G99))</f>
        <v/>
      </c>
      <c r="J99" s="27" t="str">
        <f aca="false">IF($I99="","",$I99-N($G99)-N($H99))</f>
        <v/>
      </c>
      <c r="K99" s="28" t="str">
        <f aca="false">IF(OR($I99="",N($I99)=0),"",$J99/$I99)</f>
        <v/>
      </c>
      <c r="L99" s="29" t="str">
        <f aca="false">IF(N($E99)=0,"",N($F99)/$E99)</f>
        <v/>
      </c>
      <c r="M99" s="29" t="str">
        <f aca="false">IF(OR($J99="",N($E99)=0),"",$J99/$E99)</f>
        <v/>
      </c>
      <c r="N99" s="30" t="str">
        <f aca="false">IF($L99="","",IF($L99&gt;='Job Log'!$F$5,"On target","Under"))</f>
        <v/>
      </c>
    </row>
    <row r="100" customFormat="false" ht="15" hidden="false" customHeight="false" outlineLevel="0" collapsed="false">
      <c r="A100" s="19"/>
      <c r="B100" s="20"/>
      <c r="C100" s="20"/>
      <c r="D100" s="20"/>
      <c r="E100" s="21"/>
      <c r="F100" s="22"/>
      <c r="G100" s="22"/>
      <c r="H100" s="23" t="str">
        <f aca="false">IF(N($E100)=0,"",$E100*'Job Log'!$C$5)</f>
        <v/>
      </c>
      <c r="I100" s="23" t="str">
        <f aca="false">IF(N($F100)+N($G100)=0,"",N($F100)+N($G100))</f>
        <v/>
      </c>
      <c r="J100" s="23" t="str">
        <f aca="false">IF($I100="","",$I100-N($G100)-N($H100))</f>
        <v/>
      </c>
      <c r="K100" s="24" t="str">
        <f aca="false">IF(OR($I100="",N($I100)=0),"",$J100/$I100)</f>
        <v/>
      </c>
      <c r="L100" s="25" t="str">
        <f aca="false">IF(N($E100)=0,"",N($F100)/$E100)</f>
        <v/>
      </c>
      <c r="M100" s="25" t="str">
        <f aca="false">IF(OR($J100="",N($E100)=0),"",$J100/$E100)</f>
        <v/>
      </c>
      <c r="N100" s="26" t="str">
        <f aca="false">IF($L100="","",IF($L100&gt;='Job Log'!$F$5,"On target","Under"))</f>
        <v/>
      </c>
    </row>
    <row r="101" customFormat="false" ht="15" hidden="false" customHeight="false" outlineLevel="0" collapsed="false">
      <c r="A101" s="19"/>
      <c r="B101" s="20"/>
      <c r="C101" s="20"/>
      <c r="D101" s="20"/>
      <c r="E101" s="21"/>
      <c r="F101" s="22"/>
      <c r="G101" s="22"/>
      <c r="H101" s="27" t="str">
        <f aca="false">IF(N($E101)=0,"",$E101*'Job Log'!$C$5)</f>
        <v/>
      </c>
      <c r="I101" s="27" t="str">
        <f aca="false">IF(N($F101)+N($G101)=0,"",N($F101)+N($G101))</f>
        <v/>
      </c>
      <c r="J101" s="27" t="str">
        <f aca="false">IF($I101="","",$I101-N($G101)-N($H101))</f>
        <v/>
      </c>
      <c r="K101" s="28" t="str">
        <f aca="false">IF(OR($I101="",N($I101)=0),"",$J101/$I101)</f>
        <v/>
      </c>
      <c r="L101" s="29" t="str">
        <f aca="false">IF(N($E101)=0,"",N($F101)/$E101)</f>
        <v/>
      </c>
      <c r="M101" s="29" t="str">
        <f aca="false">IF(OR($J101="",N($E101)=0),"",$J101/$E101)</f>
        <v/>
      </c>
      <c r="N101" s="30" t="str">
        <f aca="false">IF($L101="","",IF($L101&gt;='Job Log'!$F$5,"On target","Under"))</f>
        <v/>
      </c>
    </row>
    <row r="102" customFormat="false" ht="15" hidden="false" customHeight="false" outlineLevel="0" collapsed="false">
      <c r="A102" s="19"/>
      <c r="B102" s="20"/>
      <c r="C102" s="20"/>
      <c r="D102" s="20"/>
      <c r="E102" s="21"/>
      <c r="F102" s="22"/>
      <c r="G102" s="22"/>
      <c r="H102" s="23" t="str">
        <f aca="false">IF(N($E102)=0,"",$E102*'Job Log'!$C$5)</f>
        <v/>
      </c>
      <c r="I102" s="23" t="str">
        <f aca="false">IF(N($F102)+N($G102)=0,"",N($F102)+N($G102))</f>
        <v/>
      </c>
      <c r="J102" s="23" t="str">
        <f aca="false">IF($I102="","",$I102-N($G102)-N($H102))</f>
        <v/>
      </c>
      <c r="K102" s="24" t="str">
        <f aca="false">IF(OR($I102="",N($I102)=0),"",$J102/$I102)</f>
        <v/>
      </c>
      <c r="L102" s="25" t="str">
        <f aca="false">IF(N($E102)=0,"",N($F102)/$E102)</f>
        <v/>
      </c>
      <c r="M102" s="25" t="str">
        <f aca="false">IF(OR($J102="",N($E102)=0),"",$J102/$E102)</f>
        <v/>
      </c>
      <c r="N102" s="26" t="str">
        <f aca="false">IF($L102="","",IF($L102&gt;='Job Log'!$F$5,"On target","Under"))</f>
        <v/>
      </c>
    </row>
    <row r="103" customFormat="false" ht="15" hidden="false" customHeight="false" outlineLevel="0" collapsed="false">
      <c r="A103" s="19"/>
      <c r="B103" s="20"/>
      <c r="C103" s="20"/>
      <c r="D103" s="20"/>
      <c r="E103" s="21"/>
      <c r="F103" s="22"/>
      <c r="G103" s="22"/>
      <c r="H103" s="27" t="str">
        <f aca="false">IF(N($E103)=0,"",$E103*'Job Log'!$C$5)</f>
        <v/>
      </c>
      <c r="I103" s="27" t="str">
        <f aca="false">IF(N($F103)+N($G103)=0,"",N($F103)+N($G103))</f>
        <v/>
      </c>
      <c r="J103" s="27" t="str">
        <f aca="false">IF($I103="","",$I103-N($G103)-N($H103))</f>
        <v/>
      </c>
      <c r="K103" s="28" t="str">
        <f aca="false">IF(OR($I103="",N($I103)=0),"",$J103/$I103)</f>
        <v/>
      </c>
      <c r="L103" s="29" t="str">
        <f aca="false">IF(N($E103)=0,"",N($F103)/$E103)</f>
        <v/>
      </c>
      <c r="M103" s="29" t="str">
        <f aca="false">IF(OR($J103="",N($E103)=0),"",$J103/$E103)</f>
        <v/>
      </c>
      <c r="N103" s="30" t="str">
        <f aca="false">IF($L103="","",IF($L103&gt;='Job Log'!$F$5,"On target","Under"))</f>
        <v/>
      </c>
    </row>
    <row r="104" customFormat="false" ht="15" hidden="false" customHeight="false" outlineLevel="0" collapsed="false">
      <c r="A104" s="19"/>
      <c r="B104" s="20"/>
      <c r="C104" s="20"/>
      <c r="D104" s="20"/>
      <c r="E104" s="21"/>
      <c r="F104" s="22"/>
      <c r="G104" s="22"/>
      <c r="H104" s="23" t="str">
        <f aca="false">IF(N($E104)=0,"",$E104*'Job Log'!$C$5)</f>
        <v/>
      </c>
      <c r="I104" s="23" t="str">
        <f aca="false">IF(N($F104)+N($G104)=0,"",N($F104)+N($G104))</f>
        <v/>
      </c>
      <c r="J104" s="23" t="str">
        <f aca="false">IF($I104="","",$I104-N($G104)-N($H104))</f>
        <v/>
      </c>
      <c r="K104" s="24" t="str">
        <f aca="false">IF(OR($I104="",N($I104)=0),"",$J104/$I104)</f>
        <v/>
      </c>
      <c r="L104" s="25" t="str">
        <f aca="false">IF(N($E104)=0,"",N($F104)/$E104)</f>
        <v/>
      </c>
      <c r="M104" s="25" t="str">
        <f aca="false">IF(OR($J104="",N($E104)=0),"",$J104/$E104)</f>
        <v/>
      </c>
      <c r="N104" s="26" t="str">
        <f aca="false">IF($L104="","",IF($L104&gt;='Job Log'!$F$5,"On target","Under"))</f>
        <v/>
      </c>
    </row>
    <row r="105" customFormat="false" ht="15" hidden="false" customHeight="false" outlineLevel="0" collapsed="false">
      <c r="A105" s="19"/>
      <c r="B105" s="20"/>
      <c r="C105" s="20"/>
      <c r="D105" s="20"/>
      <c r="E105" s="21"/>
      <c r="F105" s="22"/>
      <c r="G105" s="22"/>
      <c r="H105" s="27" t="str">
        <f aca="false">IF(N($E105)=0,"",$E105*'Job Log'!$C$5)</f>
        <v/>
      </c>
      <c r="I105" s="27" t="str">
        <f aca="false">IF(N($F105)+N($G105)=0,"",N($F105)+N($G105))</f>
        <v/>
      </c>
      <c r="J105" s="27" t="str">
        <f aca="false">IF($I105="","",$I105-N($G105)-N($H105))</f>
        <v/>
      </c>
      <c r="K105" s="28" t="str">
        <f aca="false">IF(OR($I105="",N($I105)=0),"",$J105/$I105)</f>
        <v/>
      </c>
      <c r="L105" s="29" t="str">
        <f aca="false">IF(N($E105)=0,"",N($F105)/$E105)</f>
        <v/>
      </c>
      <c r="M105" s="29" t="str">
        <f aca="false">IF(OR($J105="",N($E105)=0),"",$J105/$E105)</f>
        <v/>
      </c>
      <c r="N105" s="30" t="str">
        <f aca="false">IF($L105="","",IF($L105&gt;='Job Log'!$F$5,"On target","Under"))</f>
        <v/>
      </c>
    </row>
    <row r="106" customFormat="false" ht="15" hidden="false" customHeight="false" outlineLevel="0" collapsed="false">
      <c r="A106" s="19"/>
      <c r="B106" s="20"/>
      <c r="C106" s="20"/>
      <c r="D106" s="20"/>
      <c r="E106" s="21"/>
      <c r="F106" s="22"/>
      <c r="G106" s="22"/>
      <c r="H106" s="23" t="str">
        <f aca="false">IF(N($E106)=0,"",$E106*'Job Log'!$C$5)</f>
        <v/>
      </c>
      <c r="I106" s="23" t="str">
        <f aca="false">IF(N($F106)+N($G106)=0,"",N($F106)+N($G106))</f>
        <v/>
      </c>
      <c r="J106" s="23" t="str">
        <f aca="false">IF($I106="","",$I106-N($G106)-N($H106))</f>
        <v/>
      </c>
      <c r="K106" s="24" t="str">
        <f aca="false">IF(OR($I106="",N($I106)=0),"",$J106/$I106)</f>
        <v/>
      </c>
      <c r="L106" s="25" t="str">
        <f aca="false">IF(N($E106)=0,"",N($F106)/$E106)</f>
        <v/>
      </c>
      <c r="M106" s="25" t="str">
        <f aca="false">IF(OR($J106="",N($E106)=0),"",$J106/$E106)</f>
        <v/>
      </c>
      <c r="N106" s="26" t="str">
        <f aca="false">IF($L106="","",IF($L106&gt;='Job Log'!$F$5,"On target","Under"))</f>
        <v/>
      </c>
    </row>
    <row r="107" customFormat="false" ht="15" hidden="false" customHeight="false" outlineLevel="0" collapsed="false">
      <c r="A107" s="19"/>
      <c r="B107" s="20"/>
      <c r="C107" s="20"/>
      <c r="D107" s="20"/>
      <c r="E107" s="21"/>
      <c r="F107" s="22"/>
      <c r="G107" s="22"/>
      <c r="H107" s="27" t="str">
        <f aca="false">IF(N($E107)=0,"",$E107*'Job Log'!$C$5)</f>
        <v/>
      </c>
      <c r="I107" s="27" t="str">
        <f aca="false">IF(N($F107)+N($G107)=0,"",N($F107)+N($G107))</f>
        <v/>
      </c>
      <c r="J107" s="27" t="str">
        <f aca="false">IF($I107="","",$I107-N($G107)-N($H107))</f>
        <v/>
      </c>
      <c r="K107" s="28" t="str">
        <f aca="false">IF(OR($I107="",N($I107)=0),"",$J107/$I107)</f>
        <v/>
      </c>
      <c r="L107" s="29" t="str">
        <f aca="false">IF(N($E107)=0,"",N($F107)/$E107)</f>
        <v/>
      </c>
      <c r="M107" s="29" t="str">
        <f aca="false">IF(OR($J107="",N($E107)=0),"",$J107/$E107)</f>
        <v/>
      </c>
      <c r="N107" s="30" t="str">
        <f aca="false">IF($L107="","",IF($L107&gt;='Job Log'!$F$5,"On target","Under"))</f>
        <v/>
      </c>
    </row>
    <row r="108" customFormat="false" ht="15" hidden="false" customHeight="false" outlineLevel="0" collapsed="false">
      <c r="A108" s="19"/>
      <c r="B108" s="20"/>
      <c r="C108" s="20"/>
      <c r="D108" s="20"/>
      <c r="E108" s="21"/>
      <c r="F108" s="22"/>
      <c r="G108" s="22"/>
      <c r="H108" s="23" t="str">
        <f aca="false">IF(N($E108)=0,"",$E108*'Job Log'!$C$5)</f>
        <v/>
      </c>
      <c r="I108" s="23" t="str">
        <f aca="false">IF(N($F108)+N($G108)=0,"",N($F108)+N($G108))</f>
        <v/>
      </c>
      <c r="J108" s="23" t="str">
        <f aca="false">IF($I108="","",$I108-N($G108)-N($H108))</f>
        <v/>
      </c>
      <c r="K108" s="24" t="str">
        <f aca="false">IF(OR($I108="",N($I108)=0),"",$J108/$I108)</f>
        <v/>
      </c>
      <c r="L108" s="25" t="str">
        <f aca="false">IF(N($E108)=0,"",N($F108)/$E108)</f>
        <v/>
      </c>
      <c r="M108" s="25" t="str">
        <f aca="false">IF(OR($J108="",N($E108)=0),"",$J108/$E108)</f>
        <v/>
      </c>
      <c r="N108" s="26" t="str">
        <f aca="false">IF($L108="","",IF($L108&gt;='Job Log'!$F$5,"On target","Under"))</f>
        <v/>
      </c>
    </row>
    <row r="109" customFormat="false" ht="15" hidden="false" customHeight="false" outlineLevel="0" collapsed="false">
      <c r="A109" s="19"/>
      <c r="B109" s="20"/>
      <c r="C109" s="20"/>
      <c r="D109" s="20"/>
      <c r="E109" s="21"/>
      <c r="F109" s="22"/>
      <c r="G109" s="22"/>
      <c r="H109" s="27" t="str">
        <f aca="false">IF(N($E109)=0,"",$E109*'Job Log'!$C$5)</f>
        <v/>
      </c>
      <c r="I109" s="27" t="str">
        <f aca="false">IF(N($F109)+N($G109)=0,"",N($F109)+N($G109))</f>
        <v/>
      </c>
      <c r="J109" s="27" t="str">
        <f aca="false">IF($I109="","",$I109-N($G109)-N($H109))</f>
        <v/>
      </c>
      <c r="K109" s="28" t="str">
        <f aca="false">IF(OR($I109="",N($I109)=0),"",$J109/$I109)</f>
        <v/>
      </c>
      <c r="L109" s="29" t="str">
        <f aca="false">IF(N($E109)=0,"",N($F109)/$E109)</f>
        <v/>
      </c>
      <c r="M109" s="29" t="str">
        <f aca="false">IF(OR($J109="",N($E109)=0),"",$J109/$E109)</f>
        <v/>
      </c>
      <c r="N109" s="30" t="str">
        <f aca="false">IF($L109="","",IF($L109&gt;='Job Log'!$F$5,"On target","Under"))</f>
        <v/>
      </c>
    </row>
    <row r="110" customFormat="false" ht="15" hidden="false" customHeight="false" outlineLevel="0" collapsed="false">
      <c r="A110" s="19"/>
      <c r="B110" s="20"/>
      <c r="C110" s="20"/>
      <c r="D110" s="20"/>
      <c r="E110" s="21"/>
      <c r="F110" s="22"/>
      <c r="G110" s="22"/>
      <c r="H110" s="23" t="str">
        <f aca="false">IF(N($E110)=0,"",$E110*'Job Log'!$C$5)</f>
        <v/>
      </c>
      <c r="I110" s="23" t="str">
        <f aca="false">IF(N($F110)+N($G110)=0,"",N($F110)+N($G110))</f>
        <v/>
      </c>
      <c r="J110" s="23" t="str">
        <f aca="false">IF($I110="","",$I110-N($G110)-N($H110))</f>
        <v/>
      </c>
      <c r="K110" s="24" t="str">
        <f aca="false">IF(OR($I110="",N($I110)=0),"",$J110/$I110)</f>
        <v/>
      </c>
      <c r="L110" s="25" t="str">
        <f aca="false">IF(N($E110)=0,"",N($F110)/$E110)</f>
        <v/>
      </c>
      <c r="M110" s="25" t="str">
        <f aca="false">IF(OR($J110="",N($E110)=0),"",$J110/$E110)</f>
        <v/>
      </c>
      <c r="N110" s="26" t="str">
        <f aca="false">IF($L110="","",IF($L110&gt;='Job Log'!$F$5,"On target","Under"))</f>
        <v/>
      </c>
    </row>
    <row r="111" customFormat="false" ht="15" hidden="false" customHeight="false" outlineLevel="0" collapsed="false">
      <c r="A111" s="19"/>
      <c r="B111" s="20"/>
      <c r="C111" s="20"/>
      <c r="D111" s="20"/>
      <c r="E111" s="21"/>
      <c r="F111" s="22"/>
      <c r="G111" s="22"/>
      <c r="H111" s="27" t="str">
        <f aca="false">IF(N($E111)=0,"",$E111*'Job Log'!$C$5)</f>
        <v/>
      </c>
      <c r="I111" s="27" t="str">
        <f aca="false">IF(N($F111)+N($G111)=0,"",N($F111)+N($G111))</f>
        <v/>
      </c>
      <c r="J111" s="27" t="str">
        <f aca="false">IF($I111="","",$I111-N($G111)-N($H111))</f>
        <v/>
      </c>
      <c r="K111" s="28" t="str">
        <f aca="false">IF(OR($I111="",N($I111)=0),"",$J111/$I111)</f>
        <v/>
      </c>
      <c r="L111" s="29" t="str">
        <f aca="false">IF(N($E111)=0,"",N($F111)/$E111)</f>
        <v/>
      </c>
      <c r="M111" s="29" t="str">
        <f aca="false">IF(OR($J111="",N($E111)=0),"",$J111/$E111)</f>
        <v/>
      </c>
      <c r="N111" s="30" t="str">
        <f aca="false">IF($L111="","",IF($L111&gt;='Job Log'!$F$5,"On target","Under"))</f>
        <v/>
      </c>
    </row>
    <row r="112" customFormat="false" ht="15" hidden="false" customHeight="false" outlineLevel="0" collapsed="false">
      <c r="A112" s="19"/>
      <c r="B112" s="20"/>
      <c r="C112" s="20"/>
      <c r="D112" s="20"/>
      <c r="E112" s="21"/>
      <c r="F112" s="22"/>
      <c r="G112" s="22"/>
      <c r="H112" s="23" t="str">
        <f aca="false">IF(N($E112)=0,"",$E112*'Job Log'!$C$5)</f>
        <v/>
      </c>
      <c r="I112" s="23" t="str">
        <f aca="false">IF(N($F112)+N($G112)=0,"",N($F112)+N($G112))</f>
        <v/>
      </c>
      <c r="J112" s="23" t="str">
        <f aca="false">IF($I112="","",$I112-N($G112)-N($H112))</f>
        <v/>
      </c>
      <c r="K112" s="24" t="str">
        <f aca="false">IF(OR($I112="",N($I112)=0),"",$J112/$I112)</f>
        <v/>
      </c>
      <c r="L112" s="25" t="str">
        <f aca="false">IF(N($E112)=0,"",N($F112)/$E112)</f>
        <v/>
      </c>
      <c r="M112" s="25" t="str">
        <f aca="false">IF(OR($J112="",N($E112)=0),"",$J112/$E112)</f>
        <v/>
      </c>
      <c r="N112" s="26" t="str">
        <f aca="false">IF($L112="","",IF($L112&gt;='Job Log'!$F$5,"On target","Under"))</f>
        <v/>
      </c>
    </row>
    <row r="113" customFormat="false" ht="15" hidden="false" customHeight="false" outlineLevel="0" collapsed="false">
      <c r="A113" s="19"/>
      <c r="B113" s="20"/>
      <c r="C113" s="20"/>
      <c r="D113" s="20"/>
      <c r="E113" s="21"/>
      <c r="F113" s="22"/>
      <c r="G113" s="22"/>
      <c r="H113" s="27" t="str">
        <f aca="false">IF(N($E113)=0,"",$E113*'Job Log'!$C$5)</f>
        <v/>
      </c>
      <c r="I113" s="27" t="str">
        <f aca="false">IF(N($F113)+N($G113)=0,"",N($F113)+N($G113))</f>
        <v/>
      </c>
      <c r="J113" s="27" t="str">
        <f aca="false">IF($I113="","",$I113-N($G113)-N($H113))</f>
        <v/>
      </c>
      <c r="K113" s="28" t="str">
        <f aca="false">IF(OR($I113="",N($I113)=0),"",$J113/$I113)</f>
        <v/>
      </c>
      <c r="L113" s="29" t="str">
        <f aca="false">IF(N($E113)=0,"",N($F113)/$E113)</f>
        <v/>
      </c>
      <c r="M113" s="29" t="str">
        <f aca="false">IF(OR($J113="",N($E113)=0),"",$J113/$E113)</f>
        <v/>
      </c>
      <c r="N113" s="30" t="str">
        <f aca="false">IF($L113="","",IF($L113&gt;='Job Log'!$F$5,"On target","Under"))</f>
        <v/>
      </c>
    </row>
    <row r="114" customFormat="false" ht="15" hidden="false" customHeight="false" outlineLevel="0" collapsed="false">
      <c r="A114" s="19"/>
      <c r="B114" s="20"/>
      <c r="C114" s="20"/>
      <c r="D114" s="20"/>
      <c r="E114" s="21"/>
      <c r="F114" s="22"/>
      <c r="G114" s="22"/>
      <c r="H114" s="23" t="str">
        <f aca="false">IF(N($E114)=0,"",$E114*'Job Log'!$C$5)</f>
        <v/>
      </c>
      <c r="I114" s="23" t="str">
        <f aca="false">IF(N($F114)+N($G114)=0,"",N($F114)+N($G114))</f>
        <v/>
      </c>
      <c r="J114" s="23" t="str">
        <f aca="false">IF($I114="","",$I114-N($G114)-N($H114))</f>
        <v/>
      </c>
      <c r="K114" s="24" t="str">
        <f aca="false">IF(OR($I114="",N($I114)=0),"",$J114/$I114)</f>
        <v/>
      </c>
      <c r="L114" s="25" t="str">
        <f aca="false">IF(N($E114)=0,"",N($F114)/$E114)</f>
        <v/>
      </c>
      <c r="M114" s="25" t="str">
        <f aca="false">IF(OR($J114="",N($E114)=0),"",$J114/$E114)</f>
        <v/>
      </c>
      <c r="N114" s="26" t="str">
        <f aca="false">IF($L114="","",IF($L114&gt;='Job Log'!$F$5,"On target","Under"))</f>
        <v/>
      </c>
    </row>
    <row r="115" customFormat="false" ht="15" hidden="false" customHeight="false" outlineLevel="0" collapsed="false">
      <c r="A115" s="19"/>
      <c r="B115" s="20"/>
      <c r="C115" s="20"/>
      <c r="D115" s="20"/>
      <c r="E115" s="21"/>
      <c r="F115" s="22"/>
      <c r="G115" s="22"/>
      <c r="H115" s="27" t="str">
        <f aca="false">IF(N($E115)=0,"",$E115*'Job Log'!$C$5)</f>
        <v/>
      </c>
      <c r="I115" s="27" t="str">
        <f aca="false">IF(N($F115)+N($G115)=0,"",N($F115)+N($G115))</f>
        <v/>
      </c>
      <c r="J115" s="27" t="str">
        <f aca="false">IF($I115="","",$I115-N($G115)-N($H115))</f>
        <v/>
      </c>
      <c r="K115" s="28" t="str">
        <f aca="false">IF(OR($I115="",N($I115)=0),"",$J115/$I115)</f>
        <v/>
      </c>
      <c r="L115" s="29" t="str">
        <f aca="false">IF(N($E115)=0,"",N($F115)/$E115)</f>
        <v/>
      </c>
      <c r="M115" s="29" t="str">
        <f aca="false">IF(OR($J115="",N($E115)=0),"",$J115/$E115)</f>
        <v/>
      </c>
      <c r="N115" s="30" t="str">
        <f aca="false">IF($L115="","",IF($L115&gt;='Job Log'!$F$5,"On target","Under"))</f>
        <v/>
      </c>
    </row>
    <row r="116" customFormat="false" ht="15" hidden="false" customHeight="false" outlineLevel="0" collapsed="false">
      <c r="A116" s="19"/>
      <c r="B116" s="20"/>
      <c r="C116" s="20"/>
      <c r="D116" s="20"/>
      <c r="E116" s="21"/>
      <c r="F116" s="22"/>
      <c r="G116" s="22"/>
      <c r="H116" s="23" t="str">
        <f aca="false">IF(N($E116)=0,"",$E116*'Job Log'!$C$5)</f>
        <v/>
      </c>
      <c r="I116" s="23" t="str">
        <f aca="false">IF(N($F116)+N($G116)=0,"",N($F116)+N($G116))</f>
        <v/>
      </c>
      <c r="J116" s="23" t="str">
        <f aca="false">IF($I116="","",$I116-N($G116)-N($H116))</f>
        <v/>
      </c>
      <c r="K116" s="24" t="str">
        <f aca="false">IF(OR($I116="",N($I116)=0),"",$J116/$I116)</f>
        <v/>
      </c>
      <c r="L116" s="25" t="str">
        <f aca="false">IF(N($E116)=0,"",N($F116)/$E116)</f>
        <v/>
      </c>
      <c r="M116" s="25" t="str">
        <f aca="false">IF(OR($J116="",N($E116)=0),"",$J116/$E116)</f>
        <v/>
      </c>
      <c r="N116" s="26" t="str">
        <f aca="false">IF($L116="","",IF($L116&gt;='Job Log'!$F$5,"On target","Under"))</f>
        <v/>
      </c>
    </row>
    <row r="117" customFormat="false" ht="15" hidden="false" customHeight="false" outlineLevel="0" collapsed="false">
      <c r="A117" s="19"/>
      <c r="B117" s="20"/>
      <c r="C117" s="20"/>
      <c r="D117" s="20"/>
      <c r="E117" s="21"/>
      <c r="F117" s="22"/>
      <c r="G117" s="22"/>
      <c r="H117" s="27" t="str">
        <f aca="false">IF(N($E117)=0,"",$E117*'Job Log'!$C$5)</f>
        <v/>
      </c>
      <c r="I117" s="27" t="str">
        <f aca="false">IF(N($F117)+N($G117)=0,"",N($F117)+N($G117))</f>
        <v/>
      </c>
      <c r="J117" s="27" t="str">
        <f aca="false">IF($I117="","",$I117-N($G117)-N($H117))</f>
        <v/>
      </c>
      <c r="K117" s="28" t="str">
        <f aca="false">IF(OR($I117="",N($I117)=0),"",$J117/$I117)</f>
        <v/>
      </c>
      <c r="L117" s="29" t="str">
        <f aca="false">IF(N($E117)=0,"",N($F117)/$E117)</f>
        <v/>
      </c>
      <c r="M117" s="29" t="str">
        <f aca="false">IF(OR($J117="",N($E117)=0),"",$J117/$E117)</f>
        <v/>
      </c>
      <c r="N117" s="30" t="str">
        <f aca="false">IF($L117="","",IF($L117&gt;='Job Log'!$F$5,"On target","Under"))</f>
        <v/>
      </c>
    </row>
    <row r="118" customFormat="false" ht="15" hidden="false" customHeight="false" outlineLevel="0" collapsed="false">
      <c r="A118" s="19"/>
      <c r="B118" s="20"/>
      <c r="C118" s="20"/>
      <c r="D118" s="20"/>
      <c r="E118" s="21"/>
      <c r="F118" s="22"/>
      <c r="G118" s="22"/>
      <c r="H118" s="23" t="str">
        <f aca="false">IF(N($E118)=0,"",$E118*'Job Log'!$C$5)</f>
        <v/>
      </c>
      <c r="I118" s="23" t="str">
        <f aca="false">IF(N($F118)+N($G118)=0,"",N($F118)+N($G118))</f>
        <v/>
      </c>
      <c r="J118" s="23" t="str">
        <f aca="false">IF($I118="","",$I118-N($G118)-N($H118))</f>
        <v/>
      </c>
      <c r="K118" s="24" t="str">
        <f aca="false">IF(OR($I118="",N($I118)=0),"",$J118/$I118)</f>
        <v/>
      </c>
      <c r="L118" s="25" t="str">
        <f aca="false">IF(N($E118)=0,"",N($F118)/$E118)</f>
        <v/>
      </c>
      <c r="M118" s="25" t="str">
        <f aca="false">IF(OR($J118="",N($E118)=0),"",$J118/$E118)</f>
        <v/>
      </c>
      <c r="N118" s="26" t="str">
        <f aca="false">IF($L118="","",IF($L118&gt;='Job Log'!$F$5,"On target","Under"))</f>
        <v/>
      </c>
    </row>
    <row r="119" customFormat="false" ht="15" hidden="false" customHeight="false" outlineLevel="0" collapsed="false">
      <c r="A119" s="19"/>
      <c r="B119" s="20"/>
      <c r="C119" s="20"/>
      <c r="D119" s="20"/>
      <c r="E119" s="21"/>
      <c r="F119" s="22"/>
      <c r="G119" s="22"/>
      <c r="H119" s="27" t="str">
        <f aca="false">IF(N($E119)=0,"",$E119*'Job Log'!$C$5)</f>
        <v/>
      </c>
      <c r="I119" s="27" t="str">
        <f aca="false">IF(N($F119)+N($G119)=0,"",N($F119)+N($G119))</f>
        <v/>
      </c>
      <c r="J119" s="27" t="str">
        <f aca="false">IF($I119="","",$I119-N($G119)-N($H119))</f>
        <v/>
      </c>
      <c r="K119" s="28" t="str">
        <f aca="false">IF(OR($I119="",N($I119)=0),"",$J119/$I119)</f>
        <v/>
      </c>
      <c r="L119" s="29" t="str">
        <f aca="false">IF(N($E119)=0,"",N($F119)/$E119)</f>
        <v/>
      </c>
      <c r="M119" s="29" t="str">
        <f aca="false">IF(OR($J119="",N($E119)=0),"",$J119/$E119)</f>
        <v/>
      </c>
      <c r="N119" s="30" t="str">
        <f aca="false">IF($L119="","",IF($L119&gt;='Job Log'!$F$5,"On target","Under"))</f>
        <v/>
      </c>
    </row>
    <row r="120" customFormat="false" ht="15" hidden="false" customHeight="false" outlineLevel="0" collapsed="false">
      <c r="A120" s="19"/>
      <c r="B120" s="20"/>
      <c r="C120" s="20"/>
      <c r="D120" s="20"/>
      <c r="E120" s="21"/>
      <c r="F120" s="22"/>
      <c r="G120" s="22"/>
      <c r="H120" s="23" t="str">
        <f aca="false">IF(N($E120)=0,"",$E120*'Job Log'!$C$5)</f>
        <v/>
      </c>
      <c r="I120" s="23" t="str">
        <f aca="false">IF(N($F120)+N($G120)=0,"",N($F120)+N($G120))</f>
        <v/>
      </c>
      <c r="J120" s="23" t="str">
        <f aca="false">IF($I120="","",$I120-N($G120)-N($H120))</f>
        <v/>
      </c>
      <c r="K120" s="24" t="str">
        <f aca="false">IF(OR($I120="",N($I120)=0),"",$J120/$I120)</f>
        <v/>
      </c>
      <c r="L120" s="25" t="str">
        <f aca="false">IF(N($E120)=0,"",N($F120)/$E120)</f>
        <v/>
      </c>
      <c r="M120" s="25" t="str">
        <f aca="false">IF(OR($J120="",N($E120)=0),"",$J120/$E120)</f>
        <v/>
      </c>
      <c r="N120" s="26" t="str">
        <f aca="false">IF($L120="","",IF($L120&gt;='Job Log'!$F$5,"On target","Under"))</f>
        <v/>
      </c>
    </row>
    <row r="121" customFormat="false" ht="15" hidden="false" customHeight="false" outlineLevel="0" collapsed="false">
      <c r="A121" s="19"/>
      <c r="B121" s="20"/>
      <c r="C121" s="20"/>
      <c r="D121" s="20"/>
      <c r="E121" s="21"/>
      <c r="F121" s="22"/>
      <c r="G121" s="22"/>
      <c r="H121" s="27" t="str">
        <f aca="false">IF(N($E121)=0,"",$E121*'Job Log'!$C$5)</f>
        <v/>
      </c>
      <c r="I121" s="27" t="str">
        <f aca="false">IF(N($F121)+N($G121)=0,"",N($F121)+N($G121))</f>
        <v/>
      </c>
      <c r="J121" s="27" t="str">
        <f aca="false">IF($I121="","",$I121-N($G121)-N($H121))</f>
        <v/>
      </c>
      <c r="K121" s="28" t="str">
        <f aca="false">IF(OR($I121="",N($I121)=0),"",$J121/$I121)</f>
        <v/>
      </c>
      <c r="L121" s="29" t="str">
        <f aca="false">IF(N($E121)=0,"",N($F121)/$E121)</f>
        <v/>
      </c>
      <c r="M121" s="29" t="str">
        <f aca="false">IF(OR($J121="",N($E121)=0),"",$J121/$E121)</f>
        <v/>
      </c>
      <c r="N121" s="30" t="str">
        <f aca="false">IF($L121="","",IF($L121&gt;='Job Log'!$F$5,"On target","Under"))</f>
        <v/>
      </c>
    </row>
    <row r="122" customFormat="false" ht="15" hidden="false" customHeight="false" outlineLevel="0" collapsed="false">
      <c r="A122" s="19"/>
      <c r="B122" s="20"/>
      <c r="C122" s="20"/>
      <c r="D122" s="20"/>
      <c r="E122" s="21"/>
      <c r="F122" s="22"/>
      <c r="G122" s="22"/>
      <c r="H122" s="23" t="str">
        <f aca="false">IF(N($E122)=0,"",$E122*'Job Log'!$C$5)</f>
        <v/>
      </c>
      <c r="I122" s="23" t="str">
        <f aca="false">IF(N($F122)+N($G122)=0,"",N($F122)+N($G122))</f>
        <v/>
      </c>
      <c r="J122" s="23" t="str">
        <f aca="false">IF($I122="","",$I122-N($G122)-N($H122))</f>
        <v/>
      </c>
      <c r="K122" s="24" t="str">
        <f aca="false">IF(OR($I122="",N($I122)=0),"",$J122/$I122)</f>
        <v/>
      </c>
      <c r="L122" s="25" t="str">
        <f aca="false">IF(N($E122)=0,"",N($F122)/$E122)</f>
        <v/>
      </c>
      <c r="M122" s="25" t="str">
        <f aca="false">IF(OR($J122="",N($E122)=0),"",$J122/$E122)</f>
        <v/>
      </c>
      <c r="N122" s="26" t="str">
        <f aca="false">IF($L122="","",IF($L122&gt;='Job Log'!$F$5,"On target","Under"))</f>
        <v/>
      </c>
    </row>
    <row r="123" customFormat="false" ht="15" hidden="false" customHeight="false" outlineLevel="0" collapsed="false">
      <c r="A123" s="19"/>
      <c r="B123" s="20"/>
      <c r="C123" s="20"/>
      <c r="D123" s="20"/>
      <c r="E123" s="21"/>
      <c r="F123" s="22"/>
      <c r="G123" s="22"/>
      <c r="H123" s="27" t="str">
        <f aca="false">IF(N($E123)=0,"",$E123*'Job Log'!$C$5)</f>
        <v/>
      </c>
      <c r="I123" s="27" t="str">
        <f aca="false">IF(N($F123)+N($G123)=0,"",N($F123)+N($G123))</f>
        <v/>
      </c>
      <c r="J123" s="27" t="str">
        <f aca="false">IF($I123="","",$I123-N($G123)-N($H123))</f>
        <v/>
      </c>
      <c r="K123" s="28" t="str">
        <f aca="false">IF(OR($I123="",N($I123)=0),"",$J123/$I123)</f>
        <v/>
      </c>
      <c r="L123" s="29" t="str">
        <f aca="false">IF(N($E123)=0,"",N($F123)/$E123)</f>
        <v/>
      </c>
      <c r="M123" s="29" t="str">
        <f aca="false">IF(OR($J123="",N($E123)=0),"",$J123/$E123)</f>
        <v/>
      </c>
      <c r="N123" s="30" t="str">
        <f aca="false">IF($L123="","",IF($L123&gt;='Job Log'!$F$5,"On target","Under"))</f>
        <v/>
      </c>
    </row>
    <row r="124" customFormat="false" ht="15" hidden="false" customHeight="false" outlineLevel="0" collapsed="false">
      <c r="A124" s="19"/>
      <c r="B124" s="20"/>
      <c r="C124" s="20"/>
      <c r="D124" s="20"/>
      <c r="E124" s="21"/>
      <c r="F124" s="22"/>
      <c r="G124" s="22"/>
      <c r="H124" s="23" t="str">
        <f aca="false">IF(N($E124)=0,"",$E124*'Job Log'!$C$5)</f>
        <v/>
      </c>
      <c r="I124" s="23" t="str">
        <f aca="false">IF(N($F124)+N($G124)=0,"",N($F124)+N($G124))</f>
        <v/>
      </c>
      <c r="J124" s="23" t="str">
        <f aca="false">IF($I124="","",$I124-N($G124)-N($H124))</f>
        <v/>
      </c>
      <c r="K124" s="24" t="str">
        <f aca="false">IF(OR($I124="",N($I124)=0),"",$J124/$I124)</f>
        <v/>
      </c>
      <c r="L124" s="25" t="str">
        <f aca="false">IF(N($E124)=0,"",N($F124)/$E124)</f>
        <v/>
      </c>
      <c r="M124" s="25" t="str">
        <f aca="false">IF(OR($J124="",N($E124)=0),"",$J124/$E124)</f>
        <v/>
      </c>
      <c r="N124" s="26" t="str">
        <f aca="false">IF($L124="","",IF($L124&gt;='Job Log'!$F$5,"On target","Under"))</f>
        <v/>
      </c>
    </row>
    <row r="125" customFormat="false" ht="15" hidden="false" customHeight="false" outlineLevel="0" collapsed="false">
      <c r="A125" s="19"/>
      <c r="B125" s="20"/>
      <c r="C125" s="20"/>
      <c r="D125" s="20"/>
      <c r="E125" s="21"/>
      <c r="F125" s="22"/>
      <c r="G125" s="22"/>
      <c r="H125" s="27" t="str">
        <f aca="false">IF(N($E125)=0,"",$E125*'Job Log'!$C$5)</f>
        <v/>
      </c>
      <c r="I125" s="27" t="str">
        <f aca="false">IF(N($F125)+N($G125)=0,"",N($F125)+N($G125))</f>
        <v/>
      </c>
      <c r="J125" s="27" t="str">
        <f aca="false">IF($I125="","",$I125-N($G125)-N($H125))</f>
        <v/>
      </c>
      <c r="K125" s="28" t="str">
        <f aca="false">IF(OR($I125="",N($I125)=0),"",$J125/$I125)</f>
        <v/>
      </c>
      <c r="L125" s="29" t="str">
        <f aca="false">IF(N($E125)=0,"",N($F125)/$E125)</f>
        <v/>
      </c>
      <c r="M125" s="29" t="str">
        <f aca="false">IF(OR($J125="",N($E125)=0),"",$J125/$E125)</f>
        <v/>
      </c>
      <c r="N125" s="30" t="str">
        <f aca="false">IF($L125="","",IF($L125&gt;='Job Log'!$F$5,"On target","Under"))</f>
        <v/>
      </c>
    </row>
    <row r="126" customFormat="false" ht="15" hidden="false" customHeight="false" outlineLevel="0" collapsed="false">
      <c r="A126" s="19"/>
      <c r="B126" s="20"/>
      <c r="C126" s="20"/>
      <c r="D126" s="20"/>
      <c r="E126" s="21"/>
      <c r="F126" s="22"/>
      <c r="G126" s="22"/>
      <c r="H126" s="23" t="str">
        <f aca="false">IF(N($E126)=0,"",$E126*'Job Log'!$C$5)</f>
        <v/>
      </c>
      <c r="I126" s="23" t="str">
        <f aca="false">IF(N($F126)+N($G126)=0,"",N($F126)+N($G126))</f>
        <v/>
      </c>
      <c r="J126" s="23" t="str">
        <f aca="false">IF($I126="","",$I126-N($G126)-N($H126))</f>
        <v/>
      </c>
      <c r="K126" s="24" t="str">
        <f aca="false">IF(OR($I126="",N($I126)=0),"",$J126/$I126)</f>
        <v/>
      </c>
      <c r="L126" s="25" t="str">
        <f aca="false">IF(N($E126)=0,"",N($F126)/$E126)</f>
        <v/>
      </c>
      <c r="M126" s="25" t="str">
        <f aca="false">IF(OR($J126="",N($E126)=0),"",$J126/$E126)</f>
        <v/>
      </c>
      <c r="N126" s="26" t="str">
        <f aca="false">IF($L126="","",IF($L126&gt;='Job Log'!$F$5,"On target","Under"))</f>
        <v/>
      </c>
    </row>
    <row r="127" customFormat="false" ht="15" hidden="false" customHeight="false" outlineLevel="0" collapsed="false">
      <c r="A127" s="19"/>
      <c r="B127" s="20"/>
      <c r="C127" s="20"/>
      <c r="D127" s="20"/>
      <c r="E127" s="21"/>
      <c r="F127" s="22"/>
      <c r="G127" s="22"/>
      <c r="H127" s="27" t="str">
        <f aca="false">IF(N($E127)=0,"",$E127*'Job Log'!$C$5)</f>
        <v/>
      </c>
      <c r="I127" s="27" t="str">
        <f aca="false">IF(N($F127)+N($G127)=0,"",N($F127)+N($G127))</f>
        <v/>
      </c>
      <c r="J127" s="27" t="str">
        <f aca="false">IF($I127="","",$I127-N($G127)-N($H127))</f>
        <v/>
      </c>
      <c r="K127" s="28" t="str">
        <f aca="false">IF(OR($I127="",N($I127)=0),"",$J127/$I127)</f>
        <v/>
      </c>
      <c r="L127" s="29" t="str">
        <f aca="false">IF(N($E127)=0,"",N($F127)/$E127)</f>
        <v/>
      </c>
      <c r="M127" s="29" t="str">
        <f aca="false">IF(OR($J127="",N($E127)=0),"",$J127/$E127)</f>
        <v/>
      </c>
      <c r="N127" s="30" t="str">
        <f aca="false">IF($L127="","",IF($L127&gt;='Job Log'!$F$5,"On target","Under"))</f>
        <v/>
      </c>
    </row>
    <row r="128" customFormat="false" ht="15" hidden="false" customHeight="false" outlineLevel="0" collapsed="false">
      <c r="A128" s="19"/>
      <c r="B128" s="20"/>
      <c r="C128" s="20"/>
      <c r="D128" s="20"/>
      <c r="E128" s="21"/>
      <c r="F128" s="22"/>
      <c r="G128" s="22"/>
      <c r="H128" s="23" t="str">
        <f aca="false">IF(N($E128)=0,"",$E128*'Job Log'!$C$5)</f>
        <v/>
      </c>
      <c r="I128" s="23" t="str">
        <f aca="false">IF(N($F128)+N($G128)=0,"",N($F128)+N($G128))</f>
        <v/>
      </c>
      <c r="J128" s="23" t="str">
        <f aca="false">IF($I128="","",$I128-N($G128)-N($H128))</f>
        <v/>
      </c>
      <c r="K128" s="24" t="str">
        <f aca="false">IF(OR($I128="",N($I128)=0),"",$J128/$I128)</f>
        <v/>
      </c>
      <c r="L128" s="25" t="str">
        <f aca="false">IF(N($E128)=0,"",N($F128)/$E128)</f>
        <v/>
      </c>
      <c r="M128" s="25" t="str">
        <f aca="false">IF(OR($J128="",N($E128)=0),"",$J128/$E128)</f>
        <v/>
      </c>
      <c r="N128" s="26" t="str">
        <f aca="false">IF($L128="","",IF($L128&gt;='Job Log'!$F$5,"On target","Under"))</f>
        <v/>
      </c>
    </row>
    <row r="129" customFormat="false" ht="15" hidden="false" customHeight="false" outlineLevel="0" collapsed="false">
      <c r="A129" s="19"/>
      <c r="B129" s="20"/>
      <c r="C129" s="20"/>
      <c r="D129" s="20"/>
      <c r="E129" s="21"/>
      <c r="F129" s="22"/>
      <c r="G129" s="22"/>
      <c r="H129" s="27" t="str">
        <f aca="false">IF(N($E129)=0,"",$E129*'Job Log'!$C$5)</f>
        <v/>
      </c>
      <c r="I129" s="27" t="str">
        <f aca="false">IF(N($F129)+N($G129)=0,"",N($F129)+N($G129))</f>
        <v/>
      </c>
      <c r="J129" s="27" t="str">
        <f aca="false">IF($I129="","",$I129-N($G129)-N($H129))</f>
        <v/>
      </c>
      <c r="K129" s="28" t="str">
        <f aca="false">IF(OR($I129="",N($I129)=0),"",$J129/$I129)</f>
        <v/>
      </c>
      <c r="L129" s="29" t="str">
        <f aca="false">IF(N($E129)=0,"",N($F129)/$E129)</f>
        <v/>
      </c>
      <c r="M129" s="29" t="str">
        <f aca="false">IF(OR($J129="",N($E129)=0),"",$J129/$E129)</f>
        <v/>
      </c>
      <c r="N129" s="30" t="str">
        <f aca="false">IF($L129="","",IF($L129&gt;='Job Log'!$F$5,"On target","Under"))</f>
        <v/>
      </c>
    </row>
    <row r="130" customFormat="false" ht="15" hidden="false" customHeight="false" outlineLevel="0" collapsed="false">
      <c r="A130" s="19"/>
      <c r="B130" s="20"/>
      <c r="C130" s="20"/>
      <c r="D130" s="20"/>
      <c r="E130" s="21"/>
      <c r="F130" s="22"/>
      <c r="G130" s="22"/>
      <c r="H130" s="23" t="str">
        <f aca="false">IF(N($E130)=0,"",$E130*'Job Log'!$C$5)</f>
        <v/>
      </c>
      <c r="I130" s="23" t="str">
        <f aca="false">IF(N($F130)+N($G130)=0,"",N($F130)+N($G130))</f>
        <v/>
      </c>
      <c r="J130" s="23" t="str">
        <f aca="false">IF($I130="","",$I130-N($G130)-N($H130))</f>
        <v/>
      </c>
      <c r="K130" s="24" t="str">
        <f aca="false">IF(OR($I130="",N($I130)=0),"",$J130/$I130)</f>
        <v/>
      </c>
      <c r="L130" s="25" t="str">
        <f aca="false">IF(N($E130)=0,"",N($F130)/$E130)</f>
        <v/>
      </c>
      <c r="M130" s="25" t="str">
        <f aca="false">IF(OR($J130="",N($E130)=0),"",$J130/$E130)</f>
        <v/>
      </c>
      <c r="N130" s="26" t="str">
        <f aca="false">IF($L130="","",IF($L130&gt;='Job Log'!$F$5,"On target","Under"))</f>
        <v/>
      </c>
    </row>
    <row r="131" customFormat="false" ht="15" hidden="false" customHeight="false" outlineLevel="0" collapsed="false">
      <c r="A131" s="19"/>
      <c r="B131" s="20"/>
      <c r="C131" s="20"/>
      <c r="D131" s="20"/>
      <c r="E131" s="21"/>
      <c r="F131" s="22"/>
      <c r="G131" s="22"/>
      <c r="H131" s="27" t="str">
        <f aca="false">IF(N($E131)=0,"",$E131*'Job Log'!$C$5)</f>
        <v/>
      </c>
      <c r="I131" s="27" t="str">
        <f aca="false">IF(N($F131)+N($G131)=0,"",N($F131)+N($G131))</f>
        <v/>
      </c>
      <c r="J131" s="27" t="str">
        <f aca="false">IF($I131="","",$I131-N($G131)-N($H131))</f>
        <v/>
      </c>
      <c r="K131" s="28" t="str">
        <f aca="false">IF(OR($I131="",N($I131)=0),"",$J131/$I131)</f>
        <v/>
      </c>
      <c r="L131" s="29" t="str">
        <f aca="false">IF(N($E131)=0,"",N($F131)/$E131)</f>
        <v/>
      </c>
      <c r="M131" s="29" t="str">
        <f aca="false">IF(OR($J131="",N($E131)=0),"",$J131/$E131)</f>
        <v/>
      </c>
      <c r="N131" s="30" t="str">
        <f aca="false">IF($L131="","",IF($L131&gt;='Job Log'!$F$5,"On target","Under"))</f>
        <v/>
      </c>
    </row>
    <row r="132" customFormat="false" ht="15" hidden="false" customHeight="false" outlineLevel="0" collapsed="false">
      <c r="A132" s="19"/>
      <c r="B132" s="20"/>
      <c r="C132" s="20"/>
      <c r="D132" s="20"/>
      <c r="E132" s="21"/>
      <c r="F132" s="22"/>
      <c r="G132" s="22"/>
      <c r="H132" s="23" t="str">
        <f aca="false">IF(N($E132)=0,"",$E132*'Job Log'!$C$5)</f>
        <v/>
      </c>
      <c r="I132" s="23" t="str">
        <f aca="false">IF(N($F132)+N($G132)=0,"",N($F132)+N($G132))</f>
        <v/>
      </c>
      <c r="J132" s="23" t="str">
        <f aca="false">IF($I132="","",$I132-N($G132)-N($H132))</f>
        <v/>
      </c>
      <c r="K132" s="24" t="str">
        <f aca="false">IF(OR($I132="",N($I132)=0),"",$J132/$I132)</f>
        <v/>
      </c>
      <c r="L132" s="25" t="str">
        <f aca="false">IF(N($E132)=0,"",N($F132)/$E132)</f>
        <v/>
      </c>
      <c r="M132" s="25" t="str">
        <f aca="false">IF(OR($J132="",N($E132)=0),"",$J132/$E132)</f>
        <v/>
      </c>
      <c r="N132" s="26" t="str">
        <f aca="false">IF($L132="","",IF($L132&gt;='Job Log'!$F$5,"On target","Under"))</f>
        <v/>
      </c>
    </row>
    <row r="133" customFormat="false" ht="15" hidden="false" customHeight="false" outlineLevel="0" collapsed="false">
      <c r="A133" s="19"/>
      <c r="B133" s="20"/>
      <c r="C133" s="20"/>
      <c r="D133" s="20"/>
      <c r="E133" s="21"/>
      <c r="F133" s="22"/>
      <c r="G133" s="22"/>
      <c r="H133" s="27" t="str">
        <f aca="false">IF(N($E133)=0,"",$E133*'Job Log'!$C$5)</f>
        <v/>
      </c>
      <c r="I133" s="27" t="str">
        <f aca="false">IF(N($F133)+N($G133)=0,"",N($F133)+N($G133))</f>
        <v/>
      </c>
      <c r="J133" s="27" t="str">
        <f aca="false">IF($I133="","",$I133-N($G133)-N($H133))</f>
        <v/>
      </c>
      <c r="K133" s="28" t="str">
        <f aca="false">IF(OR($I133="",N($I133)=0),"",$J133/$I133)</f>
        <v/>
      </c>
      <c r="L133" s="29" t="str">
        <f aca="false">IF(N($E133)=0,"",N($F133)/$E133)</f>
        <v/>
      </c>
      <c r="M133" s="29" t="str">
        <f aca="false">IF(OR($J133="",N($E133)=0),"",$J133/$E133)</f>
        <v/>
      </c>
      <c r="N133" s="30" t="str">
        <f aca="false">IF($L133="","",IF($L133&gt;='Job Log'!$F$5,"On target","Under"))</f>
        <v/>
      </c>
    </row>
    <row r="134" customFormat="false" ht="15" hidden="false" customHeight="false" outlineLevel="0" collapsed="false">
      <c r="A134" s="19"/>
      <c r="B134" s="20"/>
      <c r="C134" s="20"/>
      <c r="D134" s="20"/>
      <c r="E134" s="21"/>
      <c r="F134" s="22"/>
      <c r="G134" s="22"/>
      <c r="H134" s="23" t="str">
        <f aca="false">IF(N($E134)=0,"",$E134*'Job Log'!$C$5)</f>
        <v/>
      </c>
      <c r="I134" s="23" t="str">
        <f aca="false">IF(N($F134)+N($G134)=0,"",N($F134)+N($G134))</f>
        <v/>
      </c>
      <c r="J134" s="23" t="str">
        <f aca="false">IF($I134="","",$I134-N($G134)-N($H134))</f>
        <v/>
      </c>
      <c r="K134" s="24" t="str">
        <f aca="false">IF(OR($I134="",N($I134)=0),"",$J134/$I134)</f>
        <v/>
      </c>
      <c r="L134" s="25" t="str">
        <f aca="false">IF(N($E134)=0,"",N($F134)/$E134)</f>
        <v/>
      </c>
      <c r="M134" s="25" t="str">
        <f aca="false">IF(OR($J134="",N($E134)=0),"",$J134/$E134)</f>
        <v/>
      </c>
      <c r="N134" s="26" t="str">
        <f aca="false">IF($L134="","",IF($L134&gt;='Job Log'!$F$5,"On target","Under"))</f>
        <v/>
      </c>
    </row>
    <row r="135" customFormat="false" ht="15" hidden="false" customHeight="false" outlineLevel="0" collapsed="false">
      <c r="A135" s="19"/>
      <c r="B135" s="20"/>
      <c r="C135" s="20"/>
      <c r="D135" s="20"/>
      <c r="E135" s="21"/>
      <c r="F135" s="22"/>
      <c r="G135" s="22"/>
      <c r="H135" s="27" t="str">
        <f aca="false">IF(N($E135)=0,"",$E135*'Job Log'!$C$5)</f>
        <v/>
      </c>
      <c r="I135" s="27" t="str">
        <f aca="false">IF(N($F135)+N($G135)=0,"",N($F135)+N($G135))</f>
        <v/>
      </c>
      <c r="J135" s="27" t="str">
        <f aca="false">IF($I135="","",$I135-N($G135)-N($H135))</f>
        <v/>
      </c>
      <c r="K135" s="28" t="str">
        <f aca="false">IF(OR($I135="",N($I135)=0),"",$J135/$I135)</f>
        <v/>
      </c>
      <c r="L135" s="29" t="str">
        <f aca="false">IF(N($E135)=0,"",N($F135)/$E135)</f>
        <v/>
      </c>
      <c r="M135" s="29" t="str">
        <f aca="false">IF(OR($J135="",N($E135)=0),"",$J135/$E135)</f>
        <v/>
      </c>
      <c r="N135" s="30" t="str">
        <f aca="false">IF($L135="","",IF($L135&gt;='Job Log'!$F$5,"On target","Under"))</f>
        <v/>
      </c>
    </row>
    <row r="136" customFormat="false" ht="15" hidden="false" customHeight="false" outlineLevel="0" collapsed="false">
      <c r="A136" s="19"/>
      <c r="B136" s="20"/>
      <c r="C136" s="20"/>
      <c r="D136" s="20"/>
      <c r="E136" s="21"/>
      <c r="F136" s="22"/>
      <c r="G136" s="22"/>
      <c r="H136" s="23" t="str">
        <f aca="false">IF(N($E136)=0,"",$E136*'Job Log'!$C$5)</f>
        <v/>
      </c>
      <c r="I136" s="23" t="str">
        <f aca="false">IF(N($F136)+N($G136)=0,"",N($F136)+N($G136))</f>
        <v/>
      </c>
      <c r="J136" s="23" t="str">
        <f aca="false">IF($I136="","",$I136-N($G136)-N($H136))</f>
        <v/>
      </c>
      <c r="K136" s="24" t="str">
        <f aca="false">IF(OR($I136="",N($I136)=0),"",$J136/$I136)</f>
        <v/>
      </c>
      <c r="L136" s="25" t="str">
        <f aca="false">IF(N($E136)=0,"",N($F136)/$E136)</f>
        <v/>
      </c>
      <c r="M136" s="25" t="str">
        <f aca="false">IF(OR($J136="",N($E136)=0),"",$J136/$E136)</f>
        <v/>
      </c>
      <c r="N136" s="26" t="str">
        <f aca="false">IF($L136="","",IF($L136&gt;='Job Log'!$F$5,"On target","Under"))</f>
        <v/>
      </c>
    </row>
    <row r="137" customFormat="false" ht="15" hidden="false" customHeight="false" outlineLevel="0" collapsed="false">
      <c r="A137" s="19"/>
      <c r="B137" s="20"/>
      <c r="C137" s="20"/>
      <c r="D137" s="20"/>
      <c r="E137" s="21"/>
      <c r="F137" s="22"/>
      <c r="G137" s="22"/>
      <c r="H137" s="27" t="str">
        <f aca="false">IF(N($E137)=0,"",$E137*'Job Log'!$C$5)</f>
        <v/>
      </c>
      <c r="I137" s="27" t="str">
        <f aca="false">IF(N($F137)+N($G137)=0,"",N($F137)+N($G137))</f>
        <v/>
      </c>
      <c r="J137" s="27" t="str">
        <f aca="false">IF($I137="","",$I137-N($G137)-N($H137))</f>
        <v/>
      </c>
      <c r="K137" s="28" t="str">
        <f aca="false">IF(OR($I137="",N($I137)=0),"",$J137/$I137)</f>
        <v/>
      </c>
      <c r="L137" s="29" t="str">
        <f aca="false">IF(N($E137)=0,"",N($F137)/$E137)</f>
        <v/>
      </c>
      <c r="M137" s="29" t="str">
        <f aca="false">IF(OR($J137="",N($E137)=0),"",$J137/$E137)</f>
        <v/>
      </c>
      <c r="N137" s="30" t="str">
        <f aca="false">IF($L137="","",IF($L137&gt;='Job Log'!$F$5,"On target","Under"))</f>
        <v/>
      </c>
    </row>
    <row r="138" customFormat="false" ht="15" hidden="false" customHeight="false" outlineLevel="0" collapsed="false">
      <c r="A138" s="19"/>
      <c r="B138" s="20"/>
      <c r="C138" s="20"/>
      <c r="D138" s="20"/>
      <c r="E138" s="21"/>
      <c r="F138" s="22"/>
      <c r="G138" s="22"/>
      <c r="H138" s="23" t="str">
        <f aca="false">IF(N($E138)=0,"",$E138*'Job Log'!$C$5)</f>
        <v/>
      </c>
      <c r="I138" s="23" t="str">
        <f aca="false">IF(N($F138)+N($G138)=0,"",N($F138)+N($G138))</f>
        <v/>
      </c>
      <c r="J138" s="23" t="str">
        <f aca="false">IF($I138="","",$I138-N($G138)-N($H138))</f>
        <v/>
      </c>
      <c r="K138" s="24" t="str">
        <f aca="false">IF(OR($I138="",N($I138)=0),"",$J138/$I138)</f>
        <v/>
      </c>
      <c r="L138" s="25" t="str">
        <f aca="false">IF(N($E138)=0,"",N($F138)/$E138)</f>
        <v/>
      </c>
      <c r="M138" s="25" t="str">
        <f aca="false">IF(OR($J138="",N($E138)=0),"",$J138/$E138)</f>
        <v/>
      </c>
      <c r="N138" s="26" t="str">
        <f aca="false">IF($L138="","",IF($L138&gt;='Job Log'!$F$5,"On target","Under"))</f>
        <v/>
      </c>
    </row>
    <row r="139" customFormat="false" ht="15" hidden="false" customHeight="false" outlineLevel="0" collapsed="false">
      <c r="A139" s="19"/>
      <c r="B139" s="20"/>
      <c r="C139" s="20"/>
      <c r="D139" s="20"/>
      <c r="E139" s="21"/>
      <c r="F139" s="22"/>
      <c r="G139" s="22"/>
      <c r="H139" s="27" t="str">
        <f aca="false">IF(N($E139)=0,"",$E139*'Job Log'!$C$5)</f>
        <v/>
      </c>
      <c r="I139" s="27" t="str">
        <f aca="false">IF(N($F139)+N($G139)=0,"",N($F139)+N($G139))</f>
        <v/>
      </c>
      <c r="J139" s="27" t="str">
        <f aca="false">IF($I139="","",$I139-N($G139)-N($H139))</f>
        <v/>
      </c>
      <c r="K139" s="28" t="str">
        <f aca="false">IF(OR($I139="",N($I139)=0),"",$J139/$I139)</f>
        <v/>
      </c>
      <c r="L139" s="29" t="str">
        <f aca="false">IF(N($E139)=0,"",N($F139)/$E139)</f>
        <v/>
      </c>
      <c r="M139" s="29" t="str">
        <f aca="false">IF(OR($J139="",N($E139)=0),"",$J139/$E139)</f>
        <v/>
      </c>
      <c r="N139" s="30" t="str">
        <f aca="false">IF($L139="","",IF($L139&gt;='Job Log'!$F$5,"On target","Under"))</f>
        <v/>
      </c>
    </row>
    <row r="140" customFormat="false" ht="15" hidden="false" customHeight="false" outlineLevel="0" collapsed="false">
      <c r="A140" s="19"/>
      <c r="B140" s="20"/>
      <c r="C140" s="20"/>
      <c r="D140" s="20"/>
      <c r="E140" s="21"/>
      <c r="F140" s="22"/>
      <c r="G140" s="22"/>
      <c r="H140" s="23" t="str">
        <f aca="false">IF(N($E140)=0,"",$E140*'Job Log'!$C$5)</f>
        <v/>
      </c>
      <c r="I140" s="23" t="str">
        <f aca="false">IF(N($F140)+N($G140)=0,"",N($F140)+N($G140))</f>
        <v/>
      </c>
      <c r="J140" s="23" t="str">
        <f aca="false">IF($I140="","",$I140-N($G140)-N($H140))</f>
        <v/>
      </c>
      <c r="K140" s="24" t="str">
        <f aca="false">IF(OR($I140="",N($I140)=0),"",$J140/$I140)</f>
        <v/>
      </c>
      <c r="L140" s="25" t="str">
        <f aca="false">IF(N($E140)=0,"",N($F140)/$E140)</f>
        <v/>
      </c>
      <c r="M140" s="25" t="str">
        <f aca="false">IF(OR($J140="",N($E140)=0),"",$J140/$E140)</f>
        <v/>
      </c>
      <c r="N140" s="26" t="str">
        <f aca="false">IF($L140="","",IF($L140&gt;='Job Log'!$F$5,"On target","Under"))</f>
        <v/>
      </c>
    </row>
    <row r="141" customFormat="false" ht="15" hidden="false" customHeight="false" outlineLevel="0" collapsed="false">
      <c r="A141" s="19"/>
      <c r="B141" s="20"/>
      <c r="C141" s="20"/>
      <c r="D141" s="20"/>
      <c r="E141" s="21"/>
      <c r="F141" s="22"/>
      <c r="G141" s="22"/>
      <c r="H141" s="27" t="str">
        <f aca="false">IF(N($E141)=0,"",$E141*'Job Log'!$C$5)</f>
        <v/>
      </c>
      <c r="I141" s="27" t="str">
        <f aca="false">IF(N($F141)+N($G141)=0,"",N($F141)+N($G141))</f>
        <v/>
      </c>
      <c r="J141" s="27" t="str">
        <f aca="false">IF($I141="","",$I141-N($G141)-N($H141))</f>
        <v/>
      </c>
      <c r="K141" s="28" t="str">
        <f aca="false">IF(OR($I141="",N($I141)=0),"",$J141/$I141)</f>
        <v/>
      </c>
      <c r="L141" s="29" t="str">
        <f aca="false">IF(N($E141)=0,"",N($F141)/$E141)</f>
        <v/>
      </c>
      <c r="M141" s="29" t="str">
        <f aca="false">IF(OR($J141="",N($E141)=0),"",$J141/$E141)</f>
        <v/>
      </c>
      <c r="N141" s="30" t="str">
        <f aca="false">IF($L141="","",IF($L141&gt;='Job Log'!$F$5,"On target","Under"))</f>
        <v/>
      </c>
    </row>
    <row r="142" customFormat="false" ht="15" hidden="false" customHeight="false" outlineLevel="0" collapsed="false">
      <c r="A142" s="19"/>
      <c r="B142" s="20"/>
      <c r="C142" s="20"/>
      <c r="D142" s="20"/>
      <c r="E142" s="21"/>
      <c r="F142" s="22"/>
      <c r="G142" s="22"/>
      <c r="H142" s="23" t="str">
        <f aca="false">IF(N($E142)=0,"",$E142*'Job Log'!$C$5)</f>
        <v/>
      </c>
      <c r="I142" s="23" t="str">
        <f aca="false">IF(N($F142)+N($G142)=0,"",N($F142)+N($G142))</f>
        <v/>
      </c>
      <c r="J142" s="23" t="str">
        <f aca="false">IF($I142="","",$I142-N($G142)-N($H142))</f>
        <v/>
      </c>
      <c r="K142" s="24" t="str">
        <f aca="false">IF(OR($I142="",N($I142)=0),"",$J142/$I142)</f>
        <v/>
      </c>
      <c r="L142" s="25" t="str">
        <f aca="false">IF(N($E142)=0,"",N($F142)/$E142)</f>
        <v/>
      </c>
      <c r="M142" s="25" t="str">
        <f aca="false">IF(OR($J142="",N($E142)=0),"",$J142/$E142)</f>
        <v/>
      </c>
      <c r="N142" s="26" t="str">
        <f aca="false">IF($L142="","",IF($L142&gt;='Job Log'!$F$5,"On target","Under"))</f>
        <v/>
      </c>
    </row>
    <row r="143" customFormat="false" ht="15" hidden="false" customHeight="false" outlineLevel="0" collapsed="false">
      <c r="A143" s="19"/>
      <c r="B143" s="20"/>
      <c r="C143" s="20"/>
      <c r="D143" s="20"/>
      <c r="E143" s="21"/>
      <c r="F143" s="22"/>
      <c r="G143" s="22"/>
      <c r="H143" s="27" t="str">
        <f aca="false">IF(N($E143)=0,"",$E143*'Job Log'!$C$5)</f>
        <v/>
      </c>
      <c r="I143" s="27" t="str">
        <f aca="false">IF(N($F143)+N($G143)=0,"",N($F143)+N($G143))</f>
        <v/>
      </c>
      <c r="J143" s="27" t="str">
        <f aca="false">IF($I143="","",$I143-N($G143)-N($H143))</f>
        <v/>
      </c>
      <c r="K143" s="28" t="str">
        <f aca="false">IF(OR($I143="",N($I143)=0),"",$J143/$I143)</f>
        <v/>
      </c>
      <c r="L143" s="29" t="str">
        <f aca="false">IF(N($E143)=0,"",N($F143)/$E143)</f>
        <v/>
      </c>
      <c r="M143" s="29" t="str">
        <f aca="false">IF(OR($J143="",N($E143)=0),"",$J143/$E143)</f>
        <v/>
      </c>
      <c r="N143" s="30" t="str">
        <f aca="false">IF($L143="","",IF($L143&gt;='Job Log'!$F$5,"On target","Under"))</f>
        <v/>
      </c>
    </row>
    <row r="144" customFormat="false" ht="15" hidden="false" customHeight="false" outlineLevel="0" collapsed="false">
      <c r="A144" s="19"/>
      <c r="B144" s="20"/>
      <c r="C144" s="20"/>
      <c r="D144" s="20"/>
      <c r="E144" s="21"/>
      <c r="F144" s="22"/>
      <c r="G144" s="22"/>
      <c r="H144" s="23" t="str">
        <f aca="false">IF(N($E144)=0,"",$E144*'Job Log'!$C$5)</f>
        <v/>
      </c>
      <c r="I144" s="23" t="str">
        <f aca="false">IF(N($F144)+N($G144)=0,"",N($F144)+N($G144))</f>
        <v/>
      </c>
      <c r="J144" s="23" t="str">
        <f aca="false">IF($I144="","",$I144-N($G144)-N($H144))</f>
        <v/>
      </c>
      <c r="K144" s="24" t="str">
        <f aca="false">IF(OR($I144="",N($I144)=0),"",$J144/$I144)</f>
        <v/>
      </c>
      <c r="L144" s="25" t="str">
        <f aca="false">IF(N($E144)=0,"",N($F144)/$E144)</f>
        <v/>
      </c>
      <c r="M144" s="25" t="str">
        <f aca="false">IF(OR($J144="",N($E144)=0),"",$J144/$E144)</f>
        <v/>
      </c>
      <c r="N144" s="26" t="str">
        <f aca="false">IF($L144="","",IF($L144&gt;='Job Log'!$F$5,"On target","Under"))</f>
        <v/>
      </c>
    </row>
    <row r="145" customFormat="false" ht="15" hidden="false" customHeight="false" outlineLevel="0" collapsed="false">
      <c r="A145" s="19"/>
      <c r="B145" s="20"/>
      <c r="C145" s="20"/>
      <c r="D145" s="20"/>
      <c r="E145" s="21"/>
      <c r="F145" s="22"/>
      <c r="G145" s="22"/>
      <c r="H145" s="27" t="str">
        <f aca="false">IF(N($E145)=0,"",$E145*'Job Log'!$C$5)</f>
        <v/>
      </c>
      <c r="I145" s="27" t="str">
        <f aca="false">IF(N($F145)+N($G145)=0,"",N($F145)+N($G145))</f>
        <v/>
      </c>
      <c r="J145" s="27" t="str">
        <f aca="false">IF($I145="","",$I145-N($G145)-N($H145))</f>
        <v/>
      </c>
      <c r="K145" s="28" t="str">
        <f aca="false">IF(OR($I145="",N($I145)=0),"",$J145/$I145)</f>
        <v/>
      </c>
      <c r="L145" s="29" t="str">
        <f aca="false">IF(N($E145)=0,"",N($F145)/$E145)</f>
        <v/>
      </c>
      <c r="M145" s="29" t="str">
        <f aca="false">IF(OR($J145="",N($E145)=0),"",$J145/$E145)</f>
        <v/>
      </c>
      <c r="N145" s="30" t="str">
        <f aca="false">IF($L145="","",IF($L145&gt;='Job Log'!$F$5,"On target","Under"))</f>
        <v/>
      </c>
    </row>
    <row r="146" customFormat="false" ht="15" hidden="false" customHeight="false" outlineLevel="0" collapsed="false">
      <c r="A146" s="19"/>
      <c r="B146" s="20"/>
      <c r="C146" s="20"/>
      <c r="D146" s="20"/>
      <c r="E146" s="21"/>
      <c r="F146" s="22"/>
      <c r="G146" s="22"/>
      <c r="H146" s="23" t="str">
        <f aca="false">IF(N($E146)=0,"",$E146*'Job Log'!$C$5)</f>
        <v/>
      </c>
      <c r="I146" s="23" t="str">
        <f aca="false">IF(N($F146)+N($G146)=0,"",N($F146)+N($G146))</f>
        <v/>
      </c>
      <c r="J146" s="23" t="str">
        <f aca="false">IF($I146="","",$I146-N($G146)-N($H146))</f>
        <v/>
      </c>
      <c r="K146" s="24" t="str">
        <f aca="false">IF(OR($I146="",N($I146)=0),"",$J146/$I146)</f>
        <v/>
      </c>
      <c r="L146" s="25" t="str">
        <f aca="false">IF(N($E146)=0,"",N($F146)/$E146)</f>
        <v/>
      </c>
      <c r="M146" s="25" t="str">
        <f aca="false">IF(OR($J146="",N($E146)=0),"",$J146/$E146)</f>
        <v/>
      </c>
      <c r="N146" s="26" t="str">
        <f aca="false">IF($L146="","",IF($L146&gt;='Job Log'!$F$5,"On target","Under"))</f>
        <v/>
      </c>
    </row>
    <row r="147" customFormat="false" ht="15" hidden="false" customHeight="false" outlineLevel="0" collapsed="false">
      <c r="A147" s="19"/>
      <c r="B147" s="20"/>
      <c r="C147" s="20"/>
      <c r="D147" s="20"/>
      <c r="E147" s="21"/>
      <c r="F147" s="22"/>
      <c r="G147" s="22"/>
      <c r="H147" s="27" t="str">
        <f aca="false">IF(N($E147)=0,"",$E147*'Job Log'!$C$5)</f>
        <v/>
      </c>
      <c r="I147" s="27" t="str">
        <f aca="false">IF(N($F147)+N($G147)=0,"",N($F147)+N($G147))</f>
        <v/>
      </c>
      <c r="J147" s="27" t="str">
        <f aca="false">IF($I147="","",$I147-N($G147)-N($H147))</f>
        <v/>
      </c>
      <c r="K147" s="28" t="str">
        <f aca="false">IF(OR($I147="",N($I147)=0),"",$J147/$I147)</f>
        <v/>
      </c>
      <c r="L147" s="29" t="str">
        <f aca="false">IF(N($E147)=0,"",N($F147)/$E147)</f>
        <v/>
      </c>
      <c r="M147" s="29" t="str">
        <f aca="false">IF(OR($J147="",N($E147)=0),"",$J147/$E147)</f>
        <v/>
      </c>
      <c r="N147" s="30" t="str">
        <f aca="false">IF($L147="","",IF($L147&gt;='Job Log'!$F$5,"On target","Under"))</f>
        <v/>
      </c>
    </row>
    <row r="148" customFormat="false" ht="15" hidden="false" customHeight="false" outlineLevel="0" collapsed="false">
      <c r="A148" s="19"/>
      <c r="B148" s="20"/>
      <c r="C148" s="20"/>
      <c r="D148" s="20"/>
      <c r="E148" s="21"/>
      <c r="F148" s="22"/>
      <c r="G148" s="22"/>
      <c r="H148" s="23" t="str">
        <f aca="false">IF(N($E148)=0,"",$E148*'Job Log'!$C$5)</f>
        <v/>
      </c>
      <c r="I148" s="23" t="str">
        <f aca="false">IF(N($F148)+N($G148)=0,"",N($F148)+N($G148))</f>
        <v/>
      </c>
      <c r="J148" s="23" t="str">
        <f aca="false">IF($I148="","",$I148-N($G148)-N($H148))</f>
        <v/>
      </c>
      <c r="K148" s="24" t="str">
        <f aca="false">IF(OR($I148="",N($I148)=0),"",$J148/$I148)</f>
        <v/>
      </c>
      <c r="L148" s="25" t="str">
        <f aca="false">IF(N($E148)=0,"",N($F148)/$E148)</f>
        <v/>
      </c>
      <c r="M148" s="25" t="str">
        <f aca="false">IF(OR($J148="",N($E148)=0),"",$J148/$E148)</f>
        <v/>
      </c>
      <c r="N148" s="26" t="str">
        <f aca="false">IF($L148="","",IF($L148&gt;='Job Log'!$F$5,"On target","Under"))</f>
        <v/>
      </c>
    </row>
    <row r="149" customFormat="false" ht="15" hidden="false" customHeight="false" outlineLevel="0" collapsed="false">
      <c r="A149" s="19"/>
      <c r="B149" s="20"/>
      <c r="C149" s="20"/>
      <c r="D149" s="20"/>
      <c r="E149" s="21"/>
      <c r="F149" s="22"/>
      <c r="G149" s="22"/>
      <c r="H149" s="27" t="str">
        <f aca="false">IF(N($E149)=0,"",$E149*'Job Log'!$C$5)</f>
        <v/>
      </c>
      <c r="I149" s="27" t="str">
        <f aca="false">IF(N($F149)+N($G149)=0,"",N($F149)+N($G149))</f>
        <v/>
      </c>
      <c r="J149" s="27" t="str">
        <f aca="false">IF($I149="","",$I149-N($G149)-N($H149))</f>
        <v/>
      </c>
      <c r="K149" s="28" t="str">
        <f aca="false">IF(OR($I149="",N($I149)=0),"",$J149/$I149)</f>
        <v/>
      </c>
      <c r="L149" s="29" t="str">
        <f aca="false">IF(N($E149)=0,"",N($F149)/$E149)</f>
        <v/>
      </c>
      <c r="M149" s="29" t="str">
        <f aca="false">IF(OR($J149="",N($E149)=0),"",$J149/$E149)</f>
        <v/>
      </c>
      <c r="N149" s="30" t="str">
        <f aca="false">IF($L149="","",IF($L149&gt;='Job Log'!$F$5,"On target","Under"))</f>
        <v/>
      </c>
    </row>
    <row r="150" customFormat="false" ht="15" hidden="false" customHeight="false" outlineLevel="0" collapsed="false">
      <c r="A150" s="19"/>
      <c r="B150" s="20"/>
      <c r="C150" s="20"/>
      <c r="D150" s="20"/>
      <c r="E150" s="21"/>
      <c r="F150" s="22"/>
      <c r="G150" s="22"/>
      <c r="H150" s="23" t="str">
        <f aca="false">IF(N($E150)=0,"",$E150*'Job Log'!$C$5)</f>
        <v/>
      </c>
      <c r="I150" s="23" t="str">
        <f aca="false">IF(N($F150)+N($G150)=0,"",N($F150)+N($G150))</f>
        <v/>
      </c>
      <c r="J150" s="23" t="str">
        <f aca="false">IF($I150="","",$I150-N($G150)-N($H150))</f>
        <v/>
      </c>
      <c r="K150" s="24" t="str">
        <f aca="false">IF(OR($I150="",N($I150)=0),"",$J150/$I150)</f>
        <v/>
      </c>
      <c r="L150" s="25" t="str">
        <f aca="false">IF(N($E150)=0,"",N($F150)/$E150)</f>
        <v/>
      </c>
      <c r="M150" s="25" t="str">
        <f aca="false">IF(OR($J150="",N($E150)=0),"",$J150/$E150)</f>
        <v/>
      </c>
      <c r="N150" s="26" t="str">
        <f aca="false">IF($L150="","",IF($L150&gt;='Job Log'!$F$5,"On target","Under"))</f>
        <v/>
      </c>
    </row>
    <row r="151" customFormat="false" ht="15" hidden="false" customHeight="false" outlineLevel="0" collapsed="false">
      <c r="A151" s="19"/>
      <c r="B151" s="20"/>
      <c r="C151" s="20"/>
      <c r="D151" s="20"/>
      <c r="E151" s="21"/>
      <c r="F151" s="22"/>
      <c r="G151" s="22"/>
      <c r="H151" s="27" t="str">
        <f aca="false">IF(N($E151)=0,"",$E151*'Job Log'!$C$5)</f>
        <v/>
      </c>
      <c r="I151" s="27" t="str">
        <f aca="false">IF(N($F151)+N($G151)=0,"",N($F151)+N($G151))</f>
        <v/>
      </c>
      <c r="J151" s="27" t="str">
        <f aca="false">IF($I151="","",$I151-N($G151)-N($H151))</f>
        <v/>
      </c>
      <c r="K151" s="28" t="str">
        <f aca="false">IF(OR($I151="",N($I151)=0),"",$J151/$I151)</f>
        <v/>
      </c>
      <c r="L151" s="29" t="str">
        <f aca="false">IF(N($E151)=0,"",N($F151)/$E151)</f>
        <v/>
      </c>
      <c r="M151" s="29" t="str">
        <f aca="false">IF(OR($J151="",N($E151)=0),"",$J151/$E151)</f>
        <v/>
      </c>
      <c r="N151" s="30" t="str">
        <f aca="false">IF($L151="","",IF($L151&gt;='Job Log'!$F$5,"On target","Under"))</f>
        <v/>
      </c>
    </row>
    <row r="152" customFormat="false" ht="15" hidden="false" customHeight="false" outlineLevel="0" collapsed="false">
      <c r="A152" s="19"/>
      <c r="B152" s="20"/>
      <c r="C152" s="20"/>
      <c r="D152" s="20"/>
      <c r="E152" s="21"/>
      <c r="F152" s="22"/>
      <c r="G152" s="22"/>
      <c r="H152" s="23" t="str">
        <f aca="false">IF(N($E152)=0,"",$E152*'Job Log'!$C$5)</f>
        <v/>
      </c>
      <c r="I152" s="23" t="str">
        <f aca="false">IF(N($F152)+N($G152)=0,"",N($F152)+N($G152))</f>
        <v/>
      </c>
      <c r="J152" s="23" t="str">
        <f aca="false">IF($I152="","",$I152-N($G152)-N($H152))</f>
        <v/>
      </c>
      <c r="K152" s="24" t="str">
        <f aca="false">IF(OR($I152="",N($I152)=0),"",$J152/$I152)</f>
        <v/>
      </c>
      <c r="L152" s="25" t="str">
        <f aca="false">IF(N($E152)=0,"",N($F152)/$E152)</f>
        <v/>
      </c>
      <c r="M152" s="25" t="str">
        <f aca="false">IF(OR($J152="",N($E152)=0),"",$J152/$E152)</f>
        <v/>
      </c>
      <c r="N152" s="26" t="str">
        <f aca="false">IF($L152="","",IF($L152&gt;='Job Log'!$F$5,"On target","Under"))</f>
        <v/>
      </c>
    </row>
    <row r="153" customFormat="false" ht="15" hidden="false" customHeight="false" outlineLevel="0" collapsed="false">
      <c r="A153" s="19"/>
      <c r="B153" s="20"/>
      <c r="C153" s="20"/>
      <c r="D153" s="20"/>
      <c r="E153" s="21"/>
      <c r="F153" s="22"/>
      <c r="G153" s="22"/>
      <c r="H153" s="27" t="str">
        <f aca="false">IF(N($E153)=0,"",$E153*'Job Log'!$C$5)</f>
        <v/>
      </c>
      <c r="I153" s="27" t="str">
        <f aca="false">IF(N($F153)+N($G153)=0,"",N($F153)+N($G153))</f>
        <v/>
      </c>
      <c r="J153" s="27" t="str">
        <f aca="false">IF($I153="","",$I153-N($G153)-N($H153))</f>
        <v/>
      </c>
      <c r="K153" s="28" t="str">
        <f aca="false">IF(OR($I153="",N($I153)=0),"",$J153/$I153)</f>
        <v/>
      </c>
      <c r="L153" s="29" t="str">
        <f aca="false">IF(N($E153)=0,"",N($F153)/$E153)</f>
        <v/>
      </c>
      <c r="M153" s="29" t="str">
        <f aca="false">IF(OR($J153="",N($E153)=0),"",$J153/$E153)</f>
        <v/>
      </c>
      <c r="N153" s="30" t="str">
        <f aca="false">IF($L153="","",IF($L153&gt;='Job Log'!$F$5,"On target","Under"))</f>
        <v/>
      </c>
    </row>
    <row r="154" customFormat="false" ht="15" hidden="false" customHeight="false" outlineLevel="0" collapsed="false">
      <c r="A154" s="19"/>
      <c r="B154" s="20"/>
      <c r="C154" s="20"/>
      <c r="D154" s="20"/>
      <c r="E154" s="21"/>
      <c r="F154" s="22"/>
      <c r="G154" s="22"/>
      <c r="H154" s="23" t="str">
        <f aca="false">IF(N($E154)=0,"",$E154*'Job Log'!$C$5)</f>
        <v/>
      </c>
      <c r="I154" s="23" t="str">
        <f aca="false">IF(N($F154)+N($G154)=0,"",N($F154)+N($G154))</f>
        <v/>
      </c>
      <c r="J154" s="23" t="str">
        <f aca="false">IF($I154="","",$I154-N($G154)-N($H154))</f>
        <v/>
      </c>
      <c r="K154" s="24" t="str">
        <f aca="false">IF(OR($I154="",N($I154)=0),"",$J154/$I154)</f>
        <v/>
      </c>
      <c r="L154" s="25" t="str">
        <f aca="false">IF(N($E154)=0,"",N($F154)/$E154)</f>
        <v/>
      </c>
      <c r="M154" s="25" t="str">
        <f aca="false">IF(OR($J154="",N($E154)=0),"",$J154/$E154)</f>
        <v/>
      </c>
      <c r="N154" s="26" t="str">
        <f aca="false">IF($L154="","",IF($L154&gt;='Job Log'!$F$5,"On target","Under"))</f>
        <v/>
      </c>
    </row>
    <row r="155" customFormat="false" ht="15" hidden="false" customHeight="false" outlineLevel="0" collapsed="false">
      <c r="A155" s="19"/>
      <c r="B155" s="20"/>
      <c r="C155" s="20"/>
      <c r="D155" s="20"/>
      <c r="E155" s="21"/>
      <c r="F155" s="22"/>
      <c r="G155" s="22"/>
      <c r="H155" s="27" t="str">
        <f aca="false">IF(N($E155)=0,"",$E155*'Job Log'!$C$5)</f>
        <v/>
      </c>
      <c r="I155" s="27" t="str">
        <f aca="false">IF(N($F155)+N($G155)=0,"",N($F155)+N($G155))</f>
        <v/>
      </c>
      <c r="J155" s="27" t="str">
        <f aca="false">IF($I155="","",$I155-N($G155)-N($H155))</f>
        <v/>
      </c>
      <c r="K155" s="28" t="str">
        <f aca="false">IF(OR($I155="",N($I155)=0),"",$J155/$I155)</f>
        <v/>
      </c>
      <c r="L155" s="29" t="str">
        <f aca="false">IF(N($E155)=0,"",N($F155)/$E155)</f>
        <v/>
      </c>
      <c r="M155" s="29" t="str">
        <f aca="false">IF(OR($J155="",N($E155)=0),"",$J155/$E155)</f>
        <v/>
      </c>
      <c r="N155" s="30" t="str">
        <f aca="false">IF($L155="","",IF($L155&gt;='Job Log'!$F$5,"On target","Under"))</f>
        <v/>
      </c>
    </row>
    <row r="156" customFormat="false" ht="15" hidden="false" customHeight="false" outlineLevel="0" collapsed="false">
      <c r="A156" s="19"/>
      <c r="B156" s="20"/>
      <c r="C156" s="20"/>
      <c r="D156" s="20"/>
      <c r="E156" s="21"/>
      <c r="F156" s="22"/>
      <c r="G156" s="22"/>
      <c r="H156" s="23" t="str">
        <f aca="false">IF(N($E156)=0,"",$E156*'Job Log'!$C$5)</f>
        <v/>
      </c>
      <c r="I156" s="23" t="str">
        <f aca="false">IF(N($F156)+N($G156)=0,"",N($F156)+N($G156))</f>
        <v/>
      </c>
      <c r="J156" s="23" t="str">
        <f aca="false">IF($I156="","",$I156-N($G156)-N($H156))</f>
        <v/>
      </c>
      <c r="K156" s="24" t="str">
        <f aca="false">IF(OR($I156="",N($I156)=0),"",$J156/$I156)</f>
        <v/>
      </c>
      <c r="L156" s="25" t="str">
        <f aca="false">IF(N($E156)=0,"",N($F156)/$E156)</f>
        <v/>
      </c>
      <c r="M156" s="25" t="str">
        <f aca="false">IF(OR($J156="",N($E156)=0),"",$J156/$E156)</f>
        <v/>
      </c>
      <c r="N156" s="26" t="str">
        <f aca="false">IF($L156="","",IF($L156&gt;='Job Log'!$F$5,"On target","Under"))</f>
        <v/>
      </c>
    </row>
    <row r="157" customFormat="false" ht="15" hidden="false" customHeight="false" outlineLevel="0" collapsed="false">
      <c r="A157" s="19"/>
      <c r="B157" s="20"/>
      <c r="C157" s="20"/>
      <c r="D157" s="20"/>
      <c r="E157" s="21"/>
      <c r="F157" s="22"/>
      <c r="G157" s="22"/>
      <c r="H157" s="27" t="str">
        <f aca="false">IF(N($E157)=0,"",$E157*'Job Log'!$C$5)</f>
        <v/>
      </c>
      <c r="I157" s="27" t="str">
        <f aca="false">IF(N($F157)+N($G157)=0,"",N($F157)+N($G157))</f>
        <v/>
      </c>
      <c r="J157" s="27" t="str">
        <f aca="false">IF($I157="","",$I157-N($G157)-N($H157))</f>
        <v/>
      </c>
      <c r="K157" s="28" t="str">
        <f aca="false">IF(OR($I157="",N($I157)=0),"",$J157/$I157)</f>
        <v/>
      </c>
      <c r="L157" s="29" t="str">
        <f aca="false">IF(N($E157)=0,"",N($F157)/$E157)</f>
        <v/>
      </c>
      <c r="M157" s="29" t="str">
        <f aca="false">IF(OR($J157="",N($E157)=0),"",$J157/$E157)</f>
        <v/>
      </c>
      <c r="N157" s="30" t="str">
        <f aca="false">IF($L157="","",IF($L157&gt;='Job Log'!$F$5,"On target","Under"))</f>
        <v/>
      </c>
    </row>
    <row r="158" customFormat="false" ht="15" hidden="false" customHeight="false" outlineLevel="0" collapsed="false">
      <c r="A158" s="19"/>
      <c r="B158" s="20"/>
      <c r="C158" s="20"/>
      <c r="D158" s="20"/>
      <c r="E158" s="21"/>
      <c r="F158" s="22"/>
      <c r="G158" s="22"/>
      <c r="H158" s="23" t="str">
        <f aca="false">IF(N($E158)=0,"",$E158*'Job Log'!$C$5)</f>
        <v/>
      </c>
      <c r="I158" s="23" t="str">
        <f aca="false">IF(N($F158)+N($G158)=0,"",N($F158)+N($G158))</f>
        <v/>
      </c>
      <c r="J158" s="23" t="str">
        <f aca="false">IF($I158="","",$I158-N($G158)-N($H158))</f>
        <v/>
      </c>
      <c r="K158" s="24" t="str">
        <f aca="false">IF(OR($I158="",N($I158)=0),"",$J158/$I158)</f>
        <v/>
      </c>
      <c r="L158" s="25" t="str">
        <f aca="false">IF(N($E158)=0,"",N($F158)/$E158)</f>
        <v/>
      </c>
      <c r="M158" s="25" t="str">
        <f aca="false">IF(OR($J158="",N($E158)=0),"",$J158/$E158)</f>
        <v/>
      </c>
      <c r="N158" s="26" t="str">
        <f aca="false">IF($L158="","",IF($L158&gt;='Job Log'!$F$5,"On target","Under"))</f>
        <v/>
      </c>
    </row>
    <row r="159" customFormat="false" ht="15" hidden="false" customHeight="false" outlineLevel="0" collapsed="false">
      <c r="A159" s="19"/>
      <c r="B159" s="20"/>
      <c r="C159" s="20"/>
      <c r="D159" s="20"/>
      <c r="E159" s="21"/>
      <c r="F159" s="22"/>
      <c r="G159" s="22"/>
      <c r="H159" s="27" t="str">
        <f aca="false">IF(N($E159)=0,"",$E159*'Job Log'!$C$5)</f>
        <v/>
      </c>
      <c r="I159" s="27" t="str">
        <f aca="false">IF(N($F159)+N($G159)=0,"",N($F159)+N($G159))</f>
        <v/>
      </c>
      <c r="J159" s="27" t="str">
        <f aca="false">IF($I159="","",$I159-N($G159)-N($H159))</f>
        <v/>
      </c>
      <c r="K159" s="28" t="str">
        <f aca="false">IF(OR($I159="",N($I159)=0),"",$J159/$I159)</f>
        <v/>
      </c>
      <c r="L159" s="29" t="str">
        <f aca="false">IF(N($E159)=0,"",N($F159)/$E159)</f>
        <v/>
      </c>
      <c r="M159" s="29" t="str">
        <f aca="false">IF(OR($J159="",N($E159)=0),"",$J159/$E159)</f>
        <v/>
      </c>
      <c r="N159" s="30" t="str">
        <f aca="false">IF($L159="","",IF($L159&gt;='Job Log'!$F$5,"On target","Under"))</f>
        <v/>
      </c>
    </row>
    <row r="160" customFormat="false" ht="15" hidden="false" customHeight="false" outlineLevel="0" collapsed="false">
      <c r="A160" s="19"/>
      <c r="B160" s="20"/>
      <c r="C160" s="20"/>
      <c r="D160" s="20"/>
      <c r="E160" s="21"/>
      <c r="F160" s="22"/>
      <c r="G160" s="22"/>
      <c r="H160" s="23" t="str">
        <f aca="false">IF(N($E160)=0,"",$E160*'Job Log'!$C$5)</f>
        <v/>
      </c>
      <c r="I160" s="23" t="str">
        <f aca="false">IF(N($F160)+N($G160)=0,"",N($F160)+N($G160))</f>
        <v/>
      </c>
      <c r="J160" s="23" t="str">
        <f aca="false">IF($I160="","",$I160-N($G160)-N($H160))</f>
        <v/>
      </c>
      <c r="K160" s="24" t="str">
        <f aca="false">IF(OR($I160="",N($I160)=0),"",$J160/$I160)</f>
        <v/>
      </c>
      <c r="L160" s="25" t="str">
        <f aca="false">IF(N($E160)=0,"",N($F160)/$E160)</f>
        <v/>
      </c>
      <c r="M160" s="25" t="str">
        <f aca="false">IF(OR($J160="",N($E160)=0),"",$J160/$E160)</f>
        <v/>
      </c>
      <c r="N160" s="26" t="str">
        <f aca="false">IF($L160="","",IF($L160&gt;='Job Log'!$F$5,"On target","Under"))</f>
        <v/>
      </c>
    </row>
    <row r="161" customFormat="false" ht="15" hidden="false" customHeight="false" outlineLevel="0" collapsed="false">
      <c r="A161" s="19"/>
      <c r="B161" s="20"/>
      <c r="C161" s="20"/>
      <c r="D161" s="20"/>
      <c r="E161" s="21"/>
      <c r="F161" s="22"/>
      <c r="G161" s="22"/>
      <c r="H161" s="27" t="str">
        <f aca="false">IF(N($E161)=0,"",$E161*'Job Log'!$C$5)</f>
        <v/>
      </c>
      <c r="I161" s="27" t="str">
        <f aca="false">IF(N($F161)+N($G161)=0,"",N($F161)+N($G161))</f>
        <v/>
      </c>
      <c r="J161" s="27" t="str">
        <f aca="false">IF($I161="","",$I161-N($G161)-N($H161))</f>
        <v/>
      </c>
      <c r="K161" s="28" t="str">
        <f aca="false">IF(OR($I161="",N($I161)=0),"",$J161/$I161)</f>
        <v/>
      </c>
      <c r="L161" s="29" t="str">
        <f aca="false">IF(N($E161)=0,"",N($F161)/$E161)</f>
        <v/>
      </c>
      <c r="M161" s="29" t="str">
        <f aca="false">IF(OR($J161="",N($E161)=0),"",$J161/$E161)</f>
        <v/>
      </c>
      <c r="N161" s="30" t="str">
        <f aca="false">IF($L161="","",IF($L161&gt;='Job Log'!$F$5,"On target","Under"))</f>
        <v/>
      </c>
    </row>
    <row r="162" customFormat="false" ht="15" hidden="false" customHeight="false" outlineLevel="0" collapsed="false">
      <c r="A162" s="19"/>
      <c r="B162" s="20"/>
      <c r="C162" s="20"/>
      <c r="D162" s="20"/>
      <c r="E162" s="21"/>
      <c r="F162" s="22"/>
      <c r="G162" s="22"/>
      <c r="H162" s="23" t="str">
        <f aca="false">IF(N($E162)=0,"",$E162*'Job Log'!$C$5)</f>
        <v/>
      </c>
      <c r="I162" s="23" t="str">
        <f aca="false">IF(N($F162)+N($G162)=0,"",N($F162)+N($G162))</f>
        <v/>
      </c>
      <c r="J162" s="23" t="str">
        <f aca="false">IF($I162="","",$I162-N($G162)-N($H162))</f>
        <v/>
      </c>
      <c r="K162" s="24" t="str">
        <f aca="false">IF(OR($I162="",N($I162)=0),"",$J162/$I162)</f>
        <v/>
      </c>
      <c r="L162" s="25" t="str">
        <f aca="false">IF(N($E162)=0,"",N($F162)/$E162)</f>
        <v/>
      </c>
      <c r="M162" s="25" t="str">
        <f aca="false">IF(OR($J162="",N($E162)=0),"",$J162/$E162)</f>
        <v/>
      </c>
      <c r="N162" s="26" t="str">
        <f aca="false">IF($L162="","",IF($L162&gt;='Job Log'!$F$5,"On target","Under"))</f>
        <v/>
      </c>
    </row>
    <row r="163" customFormat="false" ht="15" hidden="false" customHeight="false" outlineLevel="0" collapsed="false">
      <c r="A163" s="19"/>
      <c r="B163" s="20"/>
      <c r="C163" s="20"/>
      <c r="D163" s="20"/>
      <c r="E163" s="21"/>
      <c r="F163" s="22"/>
      <c r="G163" s="22"/>
      <c r="H163" s="27" t="str">
        <f aca="false">IF(N($E163)=0,"",$E163*'Job Log'!$C$5)</f>
        <v/>
      </c>
      <c r="I163" s="27" t="str">
        <f aca="false">IF(N($F163)+N($G163)=0,"",N($F163)+N($G163))</f>
        <v/>
      </c>
      <c r="J163" s="27" t="str">
        <f aca="false">IF($I163="","",$I163-N($G163)-N($H163))</f>
        <v/>
      </c>
      <c r="K163" s="28" t="str">
        <f aca="false">IF(OR($I163="",N($I163)=0),"",$J163/$I163)</f>
        <v/>
      </c>
      <c r="L163" s="29" t="str">
        <f aca="false">IF(N($E163)=0,"",N($F163)/$E163)</f>
        <v/>
      </c>
      <c r="M163" s="29" t="str">
        <f aca="false">IF(OR($J163="",N($E163)=0),"",$J163/$E163)</f>
        <v/>
      </c>
      <c r="N163" s="30" t="str">
        <f aca="false">IF($L163="","",IF($L163&gt;='Job Log'!$F$5,"On target","Under"))</f>
        <v/>
      </c>
    </row>
    <row r="164" customFormat="false" ht="15" hidden="false" customHeight="false" outlineLevel="0" collapsed="false">
      <c r="A164" s="19"/>
      <c r="B164" s="20"/>
      <c r="C164" s="20"/>
      <c r="D164" s="20"/>
      <c r="E164" s="21"/>
      <c r="F164" s="22"/>
      <c r="G164" s="22"/>
      <c r="H164" s="23" t="str">
        <f aca="false">IF(N($E164)=0,"",$E164*'Job Log'!$C$5)</f>
        <v/>
      </c>
      <c r="I164" s="23" t="str">
        <f aca="false">IF(N($F164)+N($G164)=0,"",N($F164)+N($G164))</f>
        <v/>
      </c>
      <c r="J164" s="23" t="str">
        <f aca="false">IF($I164="","",$I164-N($G164)-N($H164))</f>
        <v/>
      </c>
      <c r="K164" s="24" t="str">
        <f aca="false">IF(OR($I164="",N($I164)=0),"",$J164/$I164)</f>
        <v/>
      </c>
      <c r="L164" s="25" t="str">
        <f aca="false">IF(N($E164)=0,"",N($F164)/$E164)</f>
        <v/>
      </c>
      <c r="M164" s="25" t="str">
        <f aca="false">IF(OR($J164="",N($E164)=0),"",$J164/$E164)</f>
        <v/>
      </c>
      <c r="N164" s="26" t="str">
        <f aca="false">IF($L164="","",IF($L164&gt;='Job Log'!$F$5,"On target","Under"))</f>
        <v/>
      </c>
    </row>
    <row r="165" customFormat="false" ht="15" hidden="false" customHeight="false" outlineLevel="0" collapsed="false">
      <c r="A165" s="19"/>
      <c r="B165" s="20"/>
      <c r="C165" s="20"/>
      <c r="D165" s="20"/>
      <c r="E165" s="21"/>
      <c r="F165" s="22"/>
      <c r="G165" s="22"/>
      <c r="H165" s="27" t="str">
        <f aca="false">IF(N($E165)=0,"",$E165*'Job Log'!$C$5)</f>
        <v/>
      </c>
      <c r="I165" s="27" t="str">
        <f aca="false">IF(N($F165)+N($G165)=0,"",N($F165)+N($G165))</f>
        <v/>
      </c>
      <c r="J165" s="27" t="str">
        <f aca="false">IF($I165="","",$I165-N($G165)-N($H165))</f>
        <v/>
      </c>
      <c r="K165" s="28" t="str">
        <f aca="false">IF(OR($I165="",N($I165)=0),"",$J165/$I165)</f>
        <v/>
      </c>
      <c r="L165" s="29" t="str">
        <f aca="false">IF(N($E165)=0,"",N($F165)/$E165)</f>
        <v/>
      </c>
      <c r="M165" s="29" t="str">
        <f aca="false">IF(OR($J165="",N($E165)=0),"",$J165/$E165)</f>
        <v/>
      </c>
      <c r="N165" s="30" t="str">
        <f aca="false">IF($L165="","",IF($L165&gt;='Job Log'!$F$5,"On target","Under"))</f>
        <v/>
      </c>
    </row>
    <row r="166" customFormat="false" ht="15" hidden="false" customHeight="false" outlineLevel="0" collapsed="false">
      <c r="A166" s="19"/>
      <c r="B166" s="20"/>
      <c r="C166" s="20"/>
      <c r="D166" s="20"/>
      <c r="E166" s="21"/>
      <c r="F166" s="22"/>
      <c r="G166" s="22"/>
      <c r="H166" s="23" t="str">
        <f aca="false">IF(N($E166)=0,"",$E166*'Job Log'!$C$5)</f>
        <v/>
      </c>
      <c r="I166" s="23" t="str">
        <f aca="false">IF(N($F166)+N($G166)=0,"",N($F166)+N($G166))</f>
        <v/>
      </c>
      <c r="J166" s="23" t="str">
        <f aca="false">IF($I166="","",$I166-N($G166)-N($H166))</f>
        <v/>
      </c>
      <c r="K166" s="24" t="str">
        <f aca="false">IF(OR($I166="",N($I166)=0),"",$J166/$I166)</f>
        <v/>
      </c>
      <c r="L166" s="25" t="str">
        <f aca="false">IF(N($E166)=0,"",N($F166)/$E166)</f>
        <v/>
      </c>
      <c r="M166" s="25" t="str">
        <f aca="false">IF(OR($J166="",N($E166)=0),"",$J166/$E166)</f>
        <v/>
      </c>
      <c r="N166" s="26" t="str">
        <f aca="false">IF($L166="","",IF($L166&gt;='Job Log'!$F$5,"On target","Under"))</f>
        <v/>
      </c>
    </row>
    <row r="167" customFormat="false" ht="15" hidden="false" customHeight="false" outlineLevel="0" collapsed="false">
      <c r="A167" s="19"/>
      <c r="B167" s="20"/>
      <c r="C167" s="20"/>
      <c r="D167" s="20"/>
      <c r="E167" s="21"/>
      <c r="F167" s="22"/>
      <c r="G167" s="22"/>
      <c r="H167" s="27" t="str">
        <f aca="false">IF(N($E167)=0,"",$E167*'Job Log'!$C$5)</f>
        <v/>
      </c>
      <c r="I167" s="27" t="str">
        <f aca="false">IF(N($F167)+N($G167)=0,"",N($F167)+N($G167))</f>
        <v/>
      </c>
      <c r="J167" s="27" t="str">
        <f aca="false">IF($I167="","",$I167-N($G167)-N($H167))</f>
        <v/>
      </c>
      <c r="K167" s="28" t="str">
        <f aca="false">IF(OR($I167="",N($I167)=0),"",$J167/$I167)</f>
        <v/>
      </c>
      <c r="L167" s="29" t="str">
        <f aca="false">IF(N($E167)=0,"",N($F167)/$E167)</f>
        <v/>
      </c>
      <c r="M167" s="29" t="str">
        <f aca="false">IF(OR($J167="",N($E167)=0),"",$J167/$E167)</f>
        <v/>
      </c>
      <c r="N167" s="30" t="str">
        <f aca="false">IF($L167="","",IF($L167&gt;='Job Log'!$F$5,"On target","Under"))</f>
        <v/>
      </c>
    </row>
    <row r="168" customFormat="false" ht="15" hidden="false" customHeight="false" outlineLevel="0" collapsed="false">
      <c r="A168" s="19"/>
      <c r="B168" s="20"/>
      <c r="C168" s="20"/>
      <c r="D168" s="20"/>
      <c r="E168" s="21"/>
      <c r="F168" s="22"/>
      <c r="G168" s="22"/>
      <c r="H168" s="23" t="str">
        <f aca="false">IF(N($E168)=0,"",$E168*'Job Log'!$C$5)</f>
        <v/>
      </c>
      <c r="I168" s="23" t="str">
        <f aca="false">IF(N($F168)+N($G168)=0,"",N($F168)+N($G168))</f>
        <v/>
      </c>
      <c r="J168" s="23" t="str">
        <f aca="false">IF($I168="","",$I168-N($G168)-N($H168))</f>
        <v/>
      </c>
      <c r="K168" s="24" t="str">
        <f aca="false">IF(OR($I168="",N($I168)=0),"",$J168/$I168)</f>
        <v/>
      </c>
      <c r="L168" s="25" t="str">
        <f aca="false">IF(N($E168)=0,"",N($F168)/$E168)</f>
        <v/>
      </c>
      <c r="M168" s="25" t="str">
        <f aca="false">IF(OR($J168="",N($E168)=0),"",$J168/$E168)</f>
        <v/>
      </c>
      <c r="N168" s="26" t="str">
        <f aca="false">IF($L168="","",IF($L168&gt;='Job Log'!$F$5,"On target","Under"))</f>
        <v/>
      </c>
    </row>
    <row r="169" customFormat="false" ht="15" hidden="false" customHeight="false" outlineLevel="0" collapsed="false">
      <c r="A169" s="19"/>
      <c r="B169" s="20"/>
      <c r="C169" s="20"/>
      <c r="D169" s="20"/>
      <c r="E169" s="21"/>
      <c r="F169" s="22"/>
      <c r="G169" s="22"/>
      <c r="H169" s="27" t="str">
        <f aca="false">IF(N($E169)=0,"",$E169*'Job Log'!$C$5)</f>
        <v/>
      </c>
      <c r="I169" s="27" t="str">
        <f aca="false">IF(N($F169)+N($G169)=0,"",N($F169)+N($G169))</f>
        <v/>
      </c>
      <c r="J169" s="27" t="str">
        <f aca="false">IF($I169="","",$I169-N($G169)-N($H169))</f>
        <v/>
      </c>
      <c r="K169" s="28" t="str">
        <f aca="false">IF(OR($I169="",N($I169)=0),"",$J169/$I169)</f>
        <v/>
      </c>
      <c r="L169" s="29" t="str">
        <f aca="false">IF(N($E169)=0,"",N($F169)/$E169)</f>
        <v/>
      </c>
      <c r="M169" s="29" t="str">
        <f aca="false">IF(OR($J169="",N($E169)=0),"",$J169/$E169)</f>
        <v/>
      </c>
      <c r="N169" s="30" t="str">
        <f aca="false">IF($L169="","",IF($L169&gt;='Job Log'!$F$5,"On target","Under"))</f>
        <v/>
      </c>
    </row>
    <row r="170" customFormat="false" ht="15" hidden="false" customHeight="false" outlineLevel="0" collapsed="false">
      <c r="A170" s="19"/>
      <c r="B170" s="20"/>
      <c r="C170" s="20"/>
      <c r="D170" s="20"/>
      <c r="E170" s="21"/>
      <c r="F170" s="22"/>
      <c r="G170" s="22"/>
      <c r="H170" s="23" t="str">
        <f aca="false">IF(N($E170)=0,"",$E170*'Job Log'!$C$5)</f>
        <v/>
      </c>
      <c r="I170" s="23" t="str">
        <f aca="false">IF(N($F170)+N($G170)=0,"",N($F170)+N($G170))</f>
        <v/>
      </c>
      <c r="J170" s="23" t="str">
        <f aca="false">IF($I170="","",$I170-N($G170)-N($H170))</f>
        <v/>
      </c>
      <c r="K170" s="24" t="str">
        <f aca="false">IF(OR($I170="",N($I170)=0),"",$J170/$I170)</f>
        <v/>
      </c>
      <c r="L170" s="25" t="str">
        <f aca="false">IF(N($E170)=0,"",N($F170)/$E170)</f>
        <v/>
      </c>
      <c r="M170" s="25" t="str">
        <f aca="false">IF(OR($J170="",N($E170)=0),"",$J170/$E170)</f>
        <v/>
      </c>
      <c r="N170" s="26" t="str">
        <f aca="false">IF($L170="","",IF($L170&gt;='Job Log'!$F$5,"On target","Under"))</f>
        <v/>
      </c>
    </row>
    <row r="171" customFormat="false" ht="15" hidden="false" customHeight="false" outlineLevel="0" collapsed="false">
      <c r="A171" s="19"/>
      <c r="B171" s="20"/>
      <c r="C171" s="20"/>
      <c r="D171" s="20"/>
      <c r="E171" s="21"/>
      <c r="F171" s="22"/>
      <c r="G171" s="22"/>
      <c r="H171" s="27" t="str">
        <f aca="false">IF(N($E171)=0,"",$E171*'Job Log'!$C$5)</f>
        <v/>
      </c>
      <c r="I171" s="27" t="str">
        <f aca="false">IF(N($F171)+N($G171)=0,"",N($F171)+N($G171))</f>
        <v/>
      </c>
      <c r="J171" s="27" t="str">
        <f aca="false">IF($I171="","",$I171-N($G171)-N($H171))</f>
        <v/>
      </c>
      <c r="K171" s="28" t="str">
        <f aca="false">IF(OR($I171="",N($I171)=0),"",$J171/$I171)</f>
        <v/>
      </c>
      <c r="L171" s="29" t="str">
        <f aca="false">IF(N($E171)=0,"",N($F171)/$E171)</f>
        <v/>
      </c>
      <c r="M171" s="29" t="str">
        <f aca="false">IF(OR($J171="",N($E171)=0),"",$J171/$E171)</f>
        <v/>
      </c>
      <c r="N171" s="30" t="str">
        <f aca="false">IF($L171="","",IF($L171&gt;='Job Log'!$F$5,"On target","Under"))</f>
        <v/>
      </c>
    </row>
    <row r="172" customFormat="false" ht="15" hidden="false" customHeight="false" outlineLevel="0" collapsed="false">
      <c r="A172" s="19"/>
      <c r="B172" s="20"/>
      <c r="C172" s="20"/>
      <c r="D172" s="20"/>
      <c r="E172" s="21"/>
      <c r="F172" s="22"/>
      <c r="G172" s="22"/>
      <c r="H172" s="23" t="str">
        <f aca="false">IF(N($E172)=0,"",$E172*'Job Log'!$C$5)</f>
        <v/>
      </c>
      <c r="I172" s="23" t="str">
        <f aca="false">IF(N($F172)+N($G172)=0,"",N($F172)+N($G172))</f>
        <v/>
      </c>
      <c r="J172" s="23" t="str">
        <f aca="false">IF($I172="","",$I172-N($G172)-N($H172))</f>
        <v/>
      </c>
      <c r="K172" s="24" t="str">
        <f aca="false">IF(OR($I172="",N($I172)=0),"",$J172/$I172)</f>
        <v/>
      </c>
      <c r="L172" s="25" t="str">
        <f aca="false">IF(N($E172)=0,"",N($F172)/$E172)</f>
        <v/>
      </c>
      <c r="M172" s="25" t="str">
        <f aca="false">IF(OR($J172="",N($E172)=0),"",$J172/$E172)</f>
        <v/>
      </c>
      <c r="N172" s="26" t="str">
        <f aca="false">IF($L172="","",IF($L172&gt;='Job Log'!$F$5,"On target","Under"))</f>
        <v/>
      </c>
    </row>
    <row r="173" customFormat="false" ht="15" hidden="false" customHeight="false" outlineLevel="0" collapsed="false">
      <c r="A173" s="19"/>
      <c r="B173" s="20"/>
      <c r="C173" s="20"/>
      <c r="D173" s="20"/>
      <c r="E173" s="21"/>
      <c r="F173" s="22"/>
      <c r="G173" s="22"/>
      <c r="H173" s="27" t="str">
        <f aca="false">IF(N($E173)=0,"",$E173*'Job Log'!$C$5)</f>
        <v/>
      </c>
      <c r="I173" s="27" t="str">
        <f aca="false">IF(N($F173)+N($G173)=0,"",N($F173)+N($G173))</f>
        <v/>
      </c>
      <c r="J173" s="27" t="str">
        <f aca="false">IF($I173="","",$I173-N($G173)-N($H173))</f>
        <v/>
      </c>
      <c r="K173" s="28" t="str">
        <f aca="false">IF(OR($I173="",N($I173)=0),"",$J173/$I173)</f>
        <v/>
      </c>
      <c r="L173" s="29" t="str">
        <f aca="false">IF(N($E173)=0,"",N($F173)/$E173)</f>
        <v/>
      </c>
      <c r="M173" s="29" t="str">
        <f aca="false">IF(OR($J173="",N($E173)=0),"",$J173/$E173)</f>
        <v/>
      </c>
      <c r="N173" s="30" t="str">
        <f aca="false">IF($L173="","",IF($L173&gt;='Job Log'!$F$5,"On target","Under"))</f>
        <v/>
      </c>
    </row>
    <row r="174" customFormat="false" ht="15" hidden="false" customHeight="false" outlineLevel="0" collapsed="false">
      <c r="A174" s="19"/>
      <c r="B174" s="20"/>
      <c r="C174" s="20"/>
      <c r="D174" s="20"/>
      <c r="E174" s="21"/>
      <c r="F174" s="22"/>
      <c r="G174" s="22"/>
      <c r="H174" s="23" t="str">
        <f aca="false">IF(N($E174)=0,"",$E174*'Job Log'!$C$5)</f>
        <v/>
      </c>
      <c r="I174" s="23" t="str">
        <f aca="false">IF(N($F174)+N($G174)=0,"",N($F174)+N($G174))</f>
        <v/>
      </c>
      <c r="J174" s="23" t="str">
        <f aca="false">IF($I174="","",$I174-N($G174)-N($H174))</f>
        <v/>
      </c>
      <c r="K174" s="24" t="str">
        <f aca="false">IF(OR($I174="",N($I174)=0),"",$J174/$I174)</f>
        <v/>
      </c>
      <c r="L174" s="25" t="str">
        <f aca="false">IF(N($E174)=0,"",N($F174)/$E174)</f>
        <v/>
      </c>
      <c r="M174" s="25" t="str">
        <f aca="false">IF(OR($J174="",N($E174)=0),"",$J174/$E174)</f>
        <v/>
      </c>
      <c r="N174" s="26" t="str">
        <f aca="false">IF($L174="","",IF($L174&gt;='Job Log'!$F$5,"On target","Under"))</f>
        <v/>
      </c>
    </row>
    <row r="175" customFormat="false" ht="15" hidden="false" customHeight="false" outlineLevel="0" collapsed="false">
      <c r="A175" s="19"/>
      <c r="B175" s="20"/>
      <c r="C175" s="20"/>
      <c r="D175" s="20"/>
      <c r="E175" s="21"/>
      <c r="F175" s="22"/>
      <c r="G175" s="22"/>
      <c r="H175" s="27" t="str">
        <f aca="false">IF(N($E175)=0,"",$E175*'Job Log'!$C$5)</f>
        <v/>
      </c>
      <c r="I175" s="27" t="str">
        <f aca="false">IF(N($F175)+N($G175)=0,"",N($F175)+N($G175))</f>
        <v/>
      </c>
      <c r="J175" s="27" t="str">
        <f aca="false">IF($I175="","",$I175-N($G175)-N($H175))</f>
        <v/>
      </c>
      <c r="K175" s="28" t="str">
        <f aca="false">IF(OR($I175="",N($I175)=0),"",$J175/$I175)</f>
        <v/>
      </c>
      <c r="L175" s="29" t="str">
        <f aca="false">IF(N($E175)=0,"",N($F175)/$E175)</f>
        <v/>
      </c>
      <c r="M175" s="29" t="str">
        <f aca="false">IF(OR($J175="",N($E175)=0),"",$J175/$E175)</f>
        <v/>
      </c>
      <c r="N175" s="30" t="str">
        <f aca="false">IF($L175="","",IF($L175&gt;='Job Log'!$F$5,"On target","Under"))</f>
        <v/>
      </c>
    </row>
    <row r="176" customFormat="false" ht="15" hidden="false" customHeight="false" outlineLevel="0" collapsed="false">
      <c r="A176" s="19"/>
      <c r="B176" s="20"/>
      <c r="C176" s="20"/>
      <c r="D176" s="20"/>
      <c r="E176" s="21"/>
      <c r="F176" s="22"/>
      <c r="G176" s="22"/>
      <c r="H176" s="23" t="str">
        <f aca="false">IF(N($E176)=0,"",$E176*'Job Log'!$C$5)</f>
        <v/>
      </c>
      <c r="I176" s="23" t="str">
        <f aca="false">IF(N($F176)+N($G176)=0,"",N($F176)+N($G176))</f>
        <v/>
      </c>
      <c r="J176" s="23" t="str">
        <f aca="false">IF($I176="","",$I176-N($G176)-N($H176))</f>
        <v/>
      </c>
      <c r="K176" s="24" t="str">
        <f aca="false">IF(OR($I176="",N($I176)=0),"",$J176/$I176)</f>
        <v/>
      </c>
      <c r="L176" s="25" t="str">
        <f aca="false">IF(N($E176)=0,"",N($F176)/$E176)</f>
        <v/>
      </c>
      <c r="M176" s="25" t="str">
        <f aca="false">IF(OR($J176="",N($E176)=0),"",$J176/$E176)</f>
        <v/>
      </c>
      <c r="N176" s="26" t="str">
        <f aca="false">IF($L176="","",IF($L176&gt;='Job Log'!$F$5,"On target","Under"))</f>
        <v/>
      </c>
    </row>
    <row r="177" customFormat="false" ht="15" hidden="false" customHeight="false" outlineLevel="0" collapsed="false">
      <c r="A177" s="19"/>
      <c r="B177" s="20"/>
      <c r="C177" s="20"/>
      <c r="D177" s="20"/>
      <c r="E177" s="21"/>
      <c r="F177" s="22"/>
      <c r="G177" s="22"/>
      <c r="H177" s="27" t="str">
        <f aca="false">IF(N($E177)=0,"",$E177*'Job Log'!$C$5)</f>
        <v/>
      </c>
      <c r="I177" s="27" t="str">
        <f aca="false">IF(N($F177)+N($G177)=0,"",N($F177)+N($G177))</f>
        <v/>
      </c>
      <c r="J177" s="27" t="str">
        <f aca="false">IF($I177="","",$I177-N($G177)-N($H177))</f>
        <v/>
      </c>
      <c r="K177" s="28" t="str">
        <f aca="false">IF(OR($I177="",N($I177)=0),"",$J177/$I177)</f>
        <v/>
      </c>
      <c r="L177" s="29" t="str">
        <f aca="false">IF(N($E177)=0,"",N($F177)/$E177)</f>
        <v/>
      </c>
      <c r="M177" s="29" t="str">
        <f aca="false">IF(OR($J177="",N($E177)=0),"",$J177/$E177)</f>
        <v/>
      </c>
      <c r="N177" s="30" t="str">
        <f aca="false">IF($L177="","",IF($L177&gt;='Job Log'!$F$5,"On target","Under"))</f>
        <v/>
      </c>
    </row>
    <row r="178" customFormat="false" ht="15" hidden="false" customHeight="false" outlineLevel="0" collapsed="false">
      <c r="A178" s="19"/>
      <c r="B178" s="20"/>
      <c r="C178" s="20"/>
      <c r="D178" s="20"/>
      <c r="E178" s="21"/>
      <c r="F178" s="22"/>
      <c r="G178" s="22"/>
      <c r="H178" s="23" t="str">
        <f aca="false">IF(N($E178)=0,"",$E178*'Job Log'!$C$5)</f>
        <v/>
      </c>
      <c r="I178" s="23" t="str">
        <f aca="false">IF(N($F178)+N($G178)=0,"",N($F178)+N($G178))</f>
        <v/>
      </c>
      <c r="J178" s="23" t="str">
        <f aca="false">IF($I178="","",$I178-N($G178)-N($H178))</f>
        <v/>
      </c>
      <c r="K178" s="24" t="str">
        <f aca="false">IF(OR($I178="",N($I178)=0),"",$J178/$I178)</f>
        <v/>
      </c>
      <c r="L178" s="25" t="str">
        <f aca="false">IF(N($E178)=0,"",N($F178)/$E178)</f>
        <v/>
      </c>
      <c r="M178" s="25" t="str">
        <f aca="false">IF(OR($J178="",N($E178)=0),"",$J178/$E178)</f>
        <v/>
      </c>
      <c r="N178" s="26" t="str">
        <f aca="false">IF($L178="","",IF($L178&gt;='Job Log'!$F$5,"On target","Under"))</f>
        <v/>
      </c>
    </row>
    <row r="179" customFormat="false" ht="15" hidden="false" customHeight="false" outlineLevel="0" collapsed="false">
      <c r="A179" s="19"/>
      <c r="B179" s="20"/>
      <c r="C179" s="20"/>
      <c r="D179" s="20"/>
      <c r="E179" s="21"/>
      <c r="F179" s="22"/>
      <c r="G179" s="22"/>
      <c r="H179" s="27" t="str">
        <f aca="false">IF(N($E179)=0,"",$E179*'Job Log'!$C$5)</f>
        <v/>
      </c>
      <c r="I179" s="27" t="str">
        <f aca="false">IF(N($F179)+N($G179)=0,"",N($F179)+N($G179))</f>
        <v/>
      </c>
      <c r="J179" s="27" t="str">
        <f aca="false">IF($I179="","",$I179-N($G179)-N($H179))</f>
        <v/>
      </c>
      <c r="K179" s="28" t="str">
        <f aca="false">IF(OR($I179="",N($I179)=0),"",$J179/$I179)</f>
        <v/>
      </c>
      <c r="L179" s="29" t="str">
        <f aca="false">IF(N($E179)=0,"",N($F179)/$E179)</f>
        <v/>
      </c>
      <c r="M179" s="29" t="str">
        <f aca="false">IF(OR($J179="",N($E179)=0),"",$J179/$E179)</f>
        <v/>
      </c>
      <c r="N179" s="30" t="str">
        <f aca="false">IF($L179="","",IF($L179&gt;='Job Log'!$F$5,"On target","Under"))</f>
        <v/>
      </c>
    </row>
    <row r="180" customFormat="false" ht="15" hidden="false" customHeight="false" outlineLevel="0" collapsed="false">
      <c r="A180" s="19"/>
      <c r="B180" s="20"/>
      <c r="C180" s="20"/>
      <c r="D180" s="20"/>
      <c r="E180" s="21"/>
      <c r="F180" s="22"/>
      <c r="G180" s="22"/>
      <c r="H180" s="23" t="str">
        <f aca="false">IF(N($E180)=0,"",$E180*'Job Log'!$C$5)</f>
        <v/>
      </c>
      <c r="I180" s="23" t="str">
        <f aca="false">IF(N($F180)+N($G180)=0,"",N($F180)+N($G180))</f>
        <v/>
      </c>
      <c r="J180" s="23" t="str">
        <f aca="false">IF($I180="","",$I180-N($G180)-N($H180))</f>
        <v/>
      </c>
      <c r="K180" s="24" t="str">
        <f aca="false">IF(OR($I180="",N($I180)=0),"",$J180/$I180)</f>
        <v/>
      </c>
      <c r="L180" s="25" t="str">
        <f aca="false">IF(N($E180)=0,"",N($F180)/$E180)</f>
        <v/>
      </c>
      <c r="M180" s="25" t="str">
        <f aca="false">IF(OR($J180="",N($E180)=0),"",$J180/$E180)</f>
        <v/>
      </c>
      <c r="N180" s="26" t="str">
        <f aca="false">IF($L180="","",IF($L180&gt;='Job Log'!$F$5,"On target","Under"))</f>
        <v/>
      </c>
    </row>
    <row r="181" customFormat="false" ht="15" hidden="false" customHeight="false" outlineLevel="0" collapsed="false">
      <c r="A181" s="19"/>
      <c r="B181" s="20"/>
      <c r="C181" s="20"/>
      <c r="D181" s="20"/>
      <c r="E181" s="21"/>
      <c r="F181" s="22"/>
      <c r="G181" s="22"/>
      <c r="H181" s="27" t="str">
        <f aca="false">IF(N($E181)=0,"",$E181*'Job Log'!$C$5)</f>
        <v/>
      </c>
      <c r="I181" s="27" t="str">
        <f aca="false">IF(N($F181)+N($G181)=0,"",N($F181)+N($G181))</f>
        <v/>
      </c>
      <c r="J181" s="27" t="str">
        <f aca="false">IF($I181="","",$I181-N($G181)-N($H181))</f>
        <v/>
      </c>
      <c r="K181" s="28" t="str">
        <f aca="false">IF(OR($I181="",N($I181)=0),"",$J181/$I181)</f>
        <v/>
      </c>
      <c r="L181" s="29" t="str">
        <f aca="false">IF(N($E181)=0,"",N($F181)/$E181)</f>
        <v/>
      </c>
      <c r="M181" s="29" t="str">
        <f aca="false">IF(OR($J181="",N($E181)=0),"",$J181/$E181)</f>
        <v/>
      </c>
      <c r="N181" s="30" t="str">
        <f aca="false">IF($L181="","",IF($L181&gt;='Job Log'!$F$5,"On target","Under"))</f>
        <v/>
      </c>
    </row>
    <row r="182" customFormat="false" ht="15" hidden="false" customHeight="false" outlineLevel="0" collapsed="false">
      <c r="A182" s="19"/>
      <c r="B182" s="20"/>
      <c r="C182" s="20"/>
      <c r="D182" s="20"/>
      <c r="E182" s="21"/>
      <c r="F182" s="22"/>
      <c r="G182" s="22"/>
      <c r="H182" s="23" t="str">
        <f aca="false">IF(N($E182)=0,"",$E182*'Job Log'!$C$5)</f>
        <v/>
      </c>
      <c r="I182" s="23" t="str">
        <f aca="false">IF(N($F182)+N($G182)=0,"",N($F182)+N($G182))</f>
        <v/>
      </c>
      <c r="J182" s="23" t="str">
        <f aca="false">IF($I182="","",$I182-N($G182)-N($H182))</f>
        <v/>
      </c>
      <c r="K182" s="24" t="str">
        <f aca="false">IF(OR($I182="",N($I182)=0),"",$J182/$I182)</f>
        <v/>
      </c>
      <c r="L182" s="25" t="str">
        <f aca="false">IF(N($E182)=0,"",N($F182)/$E182)</f>
        <v/>
      </c>
      <c r="M182" s="25" t="str">
        <f aca="false">IF(OR($J182="",N($E182)=0),"",$J182/$E182)</f>
        <v/>
      </c>
      <c r="N182" s="26" t="str">
        <f aca="false">IF($L182="","",IF($L182&gt;='Job Log'!$F$5,"On target","Under"))</f>
        <v/>
      </c>
    </row>
    <row r="183" customFormat="false" ht="15" hidden="false" customHeight="false" outlineLevel="0" collapsed="false">
      <c r="A183" s="19"/>
      <c r="B183" s="20"/>
      <c r="C183" s="20"/>
      <c r="D183" s="20"/>
      <c r="E183" s="21"/>
      <c r="F183" s="22"/>
      <c r="G183" s="22"/>
      <c r="H183" s="27" t="str">
        <f aca="false">IF(N($E183)=0,"",$E183*'Job Log'!$C$5)</f>
        <v/>
      </c>
      <c r="I183" s="27" t="str">
        <f aca="false">IF(N($F183)+N($G183)=0,"",N($F183)+N($G183))</f>
        <v/>
      </c>
      <c r="J183" s="27" t="str">
        <f aca="false">IF($I183="","",$I183-N($G183)-N($H183))</f>
        <v/>
      </c>
      <c r="K183" s="28" t="str">
        <f aca="false">IF(OR($I183="",N($I183)=0),"",$J183/$I183)</f>
        <v/>
      </c>
      <c r="L183" s="29" t="str">
        <f aca="false">IF(N($E183)=0,"",N($F183)/$E183)</f>
        <v/>
      </c>
      <c r="M183" s="29" t="str">
        <f aca="false">IF(OR($J183="",N($E183)=0),"",$J183/$E183)</f>
        <v/>
      </c>
      <c r="N183" s="30" t="str">
        <f aca="false">IF($L183="","",IF($L183&gt;='Job Log'!$F$5,"On target","Under"))</f>
        <v/>
      </c>
    </row>
    <row r="184" customFormat="false" ht="15" hidden="false" customHeight="false" outlineLevel="0" collapsed="false">
      <c r="A184" s="19"/>
      <c r="B184" s="20"/>
      <c r="C184" s="20"/>
      <c r="D184" s="20"/>
      <c r="E184" s="21"/>
      <c r="F184" s="22"/>
      <c r="G184" s="22"/>
      <c r="H184" s="23" t="str">
        <f aca="false">IF(N($E184)=0,"",$E184*'Job Log'!$C$5)</f>
        <v/>
      </c>
      <c r="I184" s="23" t="str">
        <f aca="false">IF(N($F184)+N($G184)=0,"",N($F184)+N($G184))</f>
        <v/>
      </c>
      <c r="J184" s="23" t="str">
        <f aca="false">IF($I184="","",$I184-N($G184)-N($H184))</f>
        <v/>
      </c>
      <c r="K184" s="24" t="str">
        <f aca="false">IF(OR($I184="",N($I184)=0),"",$J184/$I184)</f>
        <v/>
      </c>
      <c r="L184" s="25" t="str">
        <f aca="false">IF(N($E184)=0,"",N($F184)/$E184)</f>
        <v/>
      </c>
      <c r="M184" s="25" t="str">
        <f aca="false">IF(OR($J184="",N($E184)=0),"",$J184/$E184)</f>
        <v/>
      </c>
      <c r="N184" s="26" t="str">
        <f aca="false">IF($L184="","",IF($L184&gt;='Job Log'!$F$5,"On target","Under"))</f>
        <v/>
      </c>
    </row>
    <row r="185" customFormat="false" ht="15" hidden="false" customHeight="false" outlineLevel="0" collapsed="false">
      <c r="A185" s="19"/>
      <c r="B185" s="20"/>
      <c r="C185" s="20"/>
      <c r="D185" s="20"/>
      <c r="E185" s="21"/>
      <c r="F185" s="22"/>
      <c r="G185" s="22"/>
      <c r="H185" s="27" t="str">
        <f aca="false">IF(N($E185)=0,"",$E185*'Job Log'!$C$5)</f>
        <v/>
      </c>
      <c r="I185" s="27" t="str">
        <f aca="false">IF(N($F185)+N($G185)=0,"",N($F185)+N($G185))</f>
        <v/>
      </c>
      <c r="J185" s="27" t="str">
        <f aca="false">IF($I185="","",$I185-N($G185)-N($H185))</f>
        <v/>
      </c>
      <c r="K185" s="28" t="str">
        <f aca="false">IF(OR($I185="",N($I185)=0),"",$J185/$I185)</f>
        <v/>
      </c>
      <c r="L185" s="29" t="str">
        <f aca="false">IF(N($E185)=0,"",N($F185)/$E185)</f>
        <v/>
      </c>
      <c r="M185" s="29" t="str">
        <f aca="false">IF(OR($J185="",N($E185)=0),"",$J185/$E185)</f>
        <v/>
      </c>
      <c r="N185" s="30" t="str">
        <f aca="false">IF($L185="","",IF($L185&gt;='Job Log'!$F$5,"On target","Under"))</f>
        <v/>
      </c>
    </row>
    <row r="186" customFormat="false" ht="15" hidden="false" customHeight="false" outlineLevel="0" collapsed="false">
      <c r="A186" s="19"/>
      <c r="B186" s="20"/>
      <c r="C186" s="20"/>
      <c r="D186" s="20"/>
      <c r="E186" s="21"/>
      <c r="F186" s="22"/>
      <c r="G186" s="22"/>
      <c r="H186" s="23" t="str">
        <f aca="false">IF(N($E186)=0,"",$E186*'Job Log'!$C$5)</f>
        <v/>
      </c>
      <c r="I186" s="23" t="str">
        <f aca="false">IF(N($F186)+N($G186)=0,"",N($F186)+N($G186))</f>
        <v/>
      </c>
      <c r="J186" s="23" t="str">
        <f aca="false">IF($I186="","",$I186-N($G186)-N($H186))</f>
        <v/>
      </c>
      <c r="K186" s="24" t="str">
        <f aca="false">IF(OR($I186="",N($I186)=0),"",$J186/$I186)</f>
        <v/>
      </c>
      <c r="L186" s="25" t="str">
        <f aca="false">IF(N($E186)=0,"",N($F186)/$E186)</f>
        <v/>
      </c>
      <c r="M186" s="25" t="str">
        <f aca="false">IF(OR($J186="",N($E186)=0),"",$J186/$E186)</f>
        <v/>
      </c>
      <c r="N186" s="26" t="str">
        <f aca="false">IF($L186="","",IF($L186&gt;='Job Log'!$F$5,"On target","Under"))</f>
        <v/>
      </c>
    </row>
    <row r="187" customFormat="false" ht="15" hidden="false" customHeight="false" outlineLevel="0" collapsed="false">
      <c r="A187" s="19"/>
      <c r="B187" s="20"/>
      <c r="C187" s="20"/>
      <c r="D187" s="20"/>
      <c r="E187" s="21"/>
      <c r="F187" s="22"/>
      <c r="G187" s="22"/>
      <c r="H187" s="27" t="str">
        <f aca="false">IF(N($E187)=0,"",$E187*'Job Log'!$C$5)</f>
        <v/>
      </c>
      <c r="I187" s="27" t="str">
        <f aca="false">IF(N($F187)+N($G187)=0,"",N($F187)+N($G187))</f>
        <v/>
      </c>
      <c r="J187" s="27" t="str">
        <f aca="false">IF($I187="","",$I187-N($G187)-N($H187))</f>
        <v/>
      </c>
      <c r="K187" s="28" t="str">
        <f aca="false">IF(OR($I187="",N($I187)=0),"",$J187/$I187)</f>
        <v/>
      </c>
      <c r="L187" s="29" t="str">
        <f aca="false">IF(N($E187)=0,"",N($F187)/$E187)</f>
        <v/>
      </c>
      <c r="M187" s="29" t="str">
        <f aca="false">IF(OR($J187="",N($E187)=0),"",$J187/$E187)</f>
        <v/>
      </c>
      <c r="N187" s="30" t="str">
        <f aca="false">IF($L187="","",IF($L187&gt;='Job Log'!$F$5,"On target","Under"))</f>
        <v/>
      </c>
    </row>
    <row r="188" customFormat="false" ht="15" hidden="false" customHeight="false" outlineLevel="0" collapsed="false">
      <c r="A188" s="19"/>
      <c r="B188" s="20"/>
      <c r="C188" s="20"/>
      <c r="D188" s="20"/>
      <c r="E188" s="21"/>
      <c r="F188" s="22"/>
      <c r="G188" s="22"/>
      <c r="H188" s="23" t="str">
        <f aca="false">IF(N($E188)=0,"",$E188*'Job Log'!$C$5)</f>
        <v/>
      </c>
      <c r="I188" s="23" t="str">
        <f aca="false">IF(N($F188)+N($G188)=0,"",N($F188)+N($G188))</f>
        <v/>
      </c>
      <c r="J188" s="23" t="str">
        <f aca="false">IF($I188="","",$I188-N($G188)-N($H188))</f>
        <v/>
      </c>
      <c r="K188" s="24" t="str">
        <f aca="false">IF(OR($I188="",N($I188)=0),"",$J188/$I188)</f>
        <v/>
      </c>
      <c r="L188" s="25" t="str">
        <f aca="false">IF(N($E188)=0,"",N($F188)/$E188)</f>
        <v/>
      </c>
      <c r="M188" s="25" t="str">
        <f aca="false">IF(OR($J188="",N($E188)=0),"",$J188/$E188)</f>
        <v/>
      </c>
      <c r="N188" s="26" t="str">
        <f aca="false">IF($L188="","",IF($L188&gt;='Job Log'!$F$5,"On target","Under"))</f>
        <v/>
      </c>
    </row>
    <row r="189" customFormat="false" ht="15" hidden="false" customHeight="false" outlineLevel="0" collapsed="false">
      <c r="A189" s="19"/>
      <c r="B189" s="20"/>
      <c r="C189" s="20"/>
      <c r="D189" s="20"/>
      <c r="E189" s="21"/>
      <c r="F189" s="22"/>
      <c r="G189" s="22"/>
      <c r="H189" s="27" t="str">
        <f aca="false">IF(N($E189)=0,"",$E189*'Job Log'!$C$5)</f>
        <v/>
      </c>
      <c r="I189" s="27" t="str">
        <f aca="false">IF(N($F189)+N($G189)=0,"",N($F189)+N($G189))</f>
        <v/>
      </c>
      <c r="J189" s="27" t="str">
        <f aca="false">IF($I189="","",$I189-N($G189)-N($H189))</f>
        <v/>
      </c>
      <c r="K189" s="28" t="str">
        <f aca="false">IF(OR($I189="",N($I189)=0),"",$J189/$I189)</f>
        <v/>
      </c>
      <c r="L189" s="29" t="str">
        <f aca="false">IF(N($E189)=0,"",N($F189)/$E189)</f>
        <v/>
      </c>
      <c r="M189" s="29" t="str">
        <f aca="false">IF(OR($J189="",N($E189)=0),"",$J189/$E189)</f>
        <v/>
      </c>
      <c r="N189" s="30" t="str">
        <f aca="false">IF($L189="","",IF($L189&gt;='Job Log'!$F$5,"On target","Under"))</f>
        <v/>
      </c>
    </row>
    <row r="190" customFormat="false" ht="15" hidden="false" customHeight="false" outlineLevel="0" collapsed="false">
      <c r="A190" s="19"/>
      <c r="B190" s="20"/>
      <c r="C190" s="20"/>
      <c r="D190" s="20"/>
      <c r="E190" s="21"/>
      <c r="F190" s="22"/>
      <c r="G190" s="22"/>
      <c r="H190" s="23" t="str">
        <f aca="false">IF(N($E190)=0,"",$E190*'Job Log'!$C$5)</f>
        <v/>
      </c>
      <c r="I190" s="23" t="str">
        <f aca="false">IF(N($F190)+N($G190)=0,"",N($F190)+N($G190))</f>
        <v/>
      </c>
      <c r="J190" s="23" t="str">
        <f aca="false">IF($I190="","",$I190-N($G190)-N($H190))</f>
        <v/>
      </c>
      <c r="K190" s="24" t="str">
        <f aca="false">IF(OR($I190="",N($I190)=0),"",$J190/$I190)</f>
        <v/>
      </c>
      <c r="L190" s="25" t="str">
        <f aca="false">IF(N($E190)=0,"",N($F190)/$E190)</f>
        <v/>
      </c>
      <c r="M190" s="25" t="str">
        <f aca="false">IF(OR($J190="",N($E190)=0),"",$J190/$E190)</f>
        <v/>
      </c>
      <c r="N190" s="26" t="str">
        <f aca="false">IF($L190="","",IF($L190&gt;='Job Log'!$F$5,"On target","Under"))</f>
        <v/>
      </c>
    </row>
    <row r="191" customFormat="false" ht="15" hidden="false" customHeight="false" outlineLevel="0" collapsed="false">
      <c r="A191" s="19"/>
      <c r="B191" s="20"/>
      <c r="C191" s="20"/>
      <c r="D191" s="20"/>
      <c r="E191" s="21"/>
      <c r="F191" s="22"/>
      <c r="G191" s="22"/>
      <c r="H191" s="27" t="str">
        <f aca="false">IF(N($E191)=0,"",$E191*'Job Log'!$C$5)</f>
        <v/>
      </c>
      <c r="I191" s="27" t="str">
        <f aca="false">IF(N($F191)+N($G191)=0,"",N($F191)+N($G191))</f>
        <v/>
      </c>
      <c r="J191" s="27" t="str">
        <f aca="false">IF($I191="","",$I191-N($G191)-N($H191))</f>
        <v/>
      </c>
      <c r="K191" s="28" t="str">
        <f aca="false">IF(OR($I191="",N($I191)=0),"",$J191/$I191)</f>
        <v/>
      </c>
      <c r="L191" s="29" t="str">
        <f aca="false">IF(N($E191)=0,"",N($F191)/$E191)</f>
        <v/>
      </c>
      <c r="M191" s="29" t="str">
        <f aca="false">IF(OR($J191="",N($E191)=0),"",$J191/$E191)</f>
        <v/>
      </c>
      <c r="N191" s="30" t="str">
        <f aca="false">IF($L191="","",IF($L191&gt;='Job Log'!$F$5,"On target","Under"))</f>
        <v/>
      </c>
    </row>
    <row r="192" customFormat="false" ht="15" hidden="false" customHeight="false" outlineLevel="0" collapsed="false">
      <c r="A192" s="19"/>
      <c r="B192" s="20"/>
      <c r="C192" s="20"/>
      <c r="D192" s="20"/>
      <c r="E192" s="21"/>
      <c r="F192" s="22"/>
      <c r="G192" s="22"/>
      <c r="H192" s="23" t="str">
        <f aca="false">IF(N($E192)=0,"",$E192*'Job Log'!$C$5)</f>
        <v/>
      </c>
      <c r="I192" s="23" t="str">
        <f aca="false">IF(N($F192)+N($G192)=0,"",N($F192)+N($G192))</f>
        <v/>
      </c>
      <c r="J192" s="23" t="str">
        <f aca="false">IF($I192="","",$I192-N($G192)-N($H192))</f>
        <v/>
      </c>
      <c r="K192" s="24" t="str">
        <f aca="false">IF(OR($I192="",N($I192)=0),"",$J192/$I192)</f>
        <v/>
      </c>
      <c r="L192" s="25" t="str">
        <f aca="false">IF(N($E192)=0,"",N($F192)/$E192)</f>
        <v/>
      </c>
      <c r="M192" s="25" t="str">
        <f aca="false">IF(OR($J192="",N($E192)=0),"",$J192/$E192)</f>
        <v/>
      </c>
      <c r="N192" s="26" t="str">
        <f aca="false">IF($L192="","",IF($L192&gt;='Job Log'!$F$5,"On target","Under"))</f>
        <v/>
      </c>
    </row>
    <row r="193" customFormat="false" ht="15" hidden="false" customHeight="false" outlineLevel="0" collapsed="false">
      <c r="A193" s="19"/>
      <c r="B193" s="20"/>
      <c r="C193" s="20"/>
      <c r="D193" s="20"/>
      <c r="E193" s="21"/>
      <c r="F193" s="22"/>
      <c r="G193" s="22"/>
      <c r="H193" s="27" t="str">
        <f aca="false">IF(N($E193)=0,"",$E193*'Job Log'!$C$5)</f>
        <v/>
      </c>
      <c r="I193" s="27" t="str">
        <f aca="false">IF(N($F193)+N($G193)=0,"",N($F193)+N($G193))</f>
        <v/>
      </c>
      <c r="J193" s="27" t="str">
        <f aca="false">IF($I193="","",$I193-N($G193)-N($H193))</f>
        <v/>
      </c>
      <c r="K193" s="28" t="str">
        <f aca="false">IF(OR($I193="",N($I193)=0),"",$J193/$I193)</f>
        <v/>
      </c>
      <c r="L193" s="29" t="str">
        <f aca="false">IF(N($E193)=0,"",N($F193)/$E193)</f>
        <v/>
      </c>
      <c r="M193" s="29" t="str">
        <f aca="false">IF(OR($J193="",N($E193)=0),"",$J193/$E193)</f>
        <v/>
      </c>
      <c r="N193" s="30" t="str">
        <f aca="false">IF($L193="","",IF($L193&gt;='Job Log'!$F$5,"On target","Under"))</f>
        <v/>
      </c>
    </row>
    <row r="194" customFormat="false" ht="15" hidden="false" customHeight="false" outlineLevel="0" collapsed="false">
      <c r="A194" s="19"/>
      <c r="B194" s="20"/>
      <c r="C194" s="20"/>
      <c r="D194" s="20"/>
      <c r="E194" s="21"/>
      <c r="F194" s="22"/>
      <c r="G194" s="22"/>
      <c r="H194" s="23" t="str">
        <f aca="false">IF(N($E194)=0,"",$E194*'Job Log'!$C$5)</f>
        <v/>
      </c>
      <c r="I194" s="23" t="str">
        <f aca="false">IF(N($F194)+N($G194)=0,"",N($F194)+N($G194))</f>
        <v/>
      </c>
      <c r="J194" s="23" t="str">
        <f aca="false">IF($I194="","",$I194-N($G194)-N($H194))</f>
        <v/>
      </c>
      <c r="K194" s="24" t="str">
        <f aca="false">IF(OR($I194="",N($I194)=0),"",$J194/$I194)</f>
        <v/>
      </c>
      <c r="L194" s="25" t="str">
        <f aca="false">IF(N($E194)=0,"",N($F194)/$E194)</f>
        <v/>
      </c>
      <c r="M194" s="25" t="str">
        <f aca="false">IF(OR($J194="",N($E194)=0),"",$J194/$E194)</f>
        <v/>
      </c>
      <c r="N194" s="26" t="str">
        <f aca="false">IF($L194="","",IF($L194&gt;='Job Log'!$F$5,"On target","Under"))</f>
        <v/>
      </c>
    </row>
    <row r="195" customFormat="false" ht="15" hidden="false" customHeight="false" outlineLevel="0" collapsed="false">
      <c r="A195" s="19"/>
      <c r="B195" s="20"/>
      <c r="C195" s="20"/>
      <c r="D195" s="20"/>
      <c r="E195" s="21"/>
      <c r="F195" s="22"/>
      <c r="G195" s="22"/>
      <c r="H195" s="27" t="str">
        <f aca="false">IF(N($E195)=0,"",$E195*'Job Log'!$C$5)</f>
        <v/>
      </c>
      <c r="I195" s="27" t="str">
        <f aca="false">IF(N($F195)+N($G195)=0,"",N($F195)+N($G195))</f>
        <v/>
      </c>
      <c r="J195" s="27" t="str">
        <f aca="false">IF($I195="","",$I195-N($G195)-N($H195))</f>
        <v/>
      </c>
      <c r="K195" s="28" t="str">
        <f aca="false">IF(OR($I195="",N($I195)=0),"",$J195/$I195)</f>
        <v/>
      </c>
      <c r="L195" s="29" t="str">
        <f aca="false">IF(N($E195)=0,"",N($F195)/$E195)</f>
        <v/>
      </c>
      <c r="M195" s="29" t="str">
        <f aca="false">IF(OR($J195="",N($E195)=0),"",$J195/$E195)</f>
        <v/>
      </c>
      <c r="N195" s="30" t="str">
        <f aca="false">IF($L195="","",IF($L195&gt;='Job Log'!$F$5,"On target","Under"))</f>
        <v/>
      </c>
    </row>
    <row r="196" customFormat="false" ht="15" hidden="false" customHeight="false" outlineLevel="0" collapsed="false">
      <c r="A196" s="19"/>
      <c r="B196" s="20"/>
      <c r="C196" s="20"/>
      <c r="D196" s="20"/>
      <c r="E196" s="21"/>
      <c r="F196" s="22"/>
      <c r="G196" s="22"/>
      <c r="H196" s="23" t="str">
        <f aca="false">IF(N($E196)=0,"",$E196*'Job Log'!$C$5)</f>
        <v/>
      </c>
      <c r="I196" s="23" t="str">
        <f aca="false">IF(N($F196)+N($G196)=0,"",N($F196)+N($G196))</f>
        <v/>
      </c>
      <c r="J196" s="23" t="str">
        <f aca="false">IF($I196="","",$I196-N($G196)-N($H196))</f>
        <v/>
      </c>
      <c r="K196" s="24" t="str">
        <f aca="false">IF(OR($I196="",N($I196)=0),"",$J196/$I196)</f>
        <v/>
      </c>
      <c r="L196" s="25" t="str">
        <f aca="false">IF(N($E196)=0,"",N($F196)/$E196)</f>
        <v/>
      </c>
      <c r="M196" s="25" t="str">
        <f aca="false">IF(OR($J196="",N($E196)=0),"",$J196/$E196)</f>
        <v/>
      </c>
      <c r="N196" s="26" t="str">
        <f aca="false">IF($L196="","",IF($L196&gt;='Job Log'!$F$5,"On target","Under"))</f>
        <v/>
      </c>
    </row>
    <row r="197" customFormat="false" ht="15" hidden="false" customHeight="false" outlineLevel="0" collapsed="false">
      <c r="A197" s="19"/>
      <c r="B197" s="20"/>
      <c r="C197" s="20"/>
      <c r="D197" s="20"/>
      <c r="E197" s="21"/>
      <c r="F197" s="22"/>
      <c r="G197" s="22"/>
      <c r="H197" s="27" t="str">
        <f aca="false">IF(N($E197)=0,"",$E197*'Job Log'!$C$5)</f>
        <v/>
      </c>
      <c r="I197" s="27" t="str">
        <f aca="false">IF(N($F197)+N($G197)=0,"",N($F197)+N($G197))</f>
        <v/>
      </c>
      <c r="J197" s="27" t="str">
        <f aca="false">IF($I197="","",$I197-N($G197)-N($H197))</f>
        <v/>
      </c>
      <c r="K197" s="28" t="str">
        <f aca="false">IF(OR($I197="",N($I197)=0),"",$J197/$I197)</f>
        <v/>
      </c>
      <c r="L197" s="29" t="str">
        <f aca="false">IF(N($E197)=0,"",N($F197)/$E197)</f>
        <v/>
      </c>
      <c r="M197" s="29" t="str">
        <f aca="false">IF(OR($J197="",N($E197)=0),"",$J197/$E197)</f>
        <v/>
      </c>
      <c r="N197" s="30" t="str">
        <f aca="false">IF($L197="","",IF($L197&gt;='Job Log'!$F$5,"On target","Under"))</f>
        <v/>
      </c>
    </row>
    <row r="198" customFormat="false" ht="15" hidden="false" customHeight="false" outlineLevel="0" collapsed="false">
      <c r="A198" s="19"/>
      <c r="B198" s="20"/>
      <c r="C198" s="20"/>
      <c r="D198" s="20"/>
      <c r="E198" s="21"/>
      <c r="F198" s="22"/>
      <c r="G198" s="22"/>
      <c r="H198" s="23" t="str">
        <f aca="false">IF(N($E198)=0,"",$E198*'Job Log'!$C$5)</f>
        <v/>
      </c>
      <c r="I198" s="23" t="str">
        <f aca="false">IF(N($F198)+N($G198)=0,"",N($F198)+N($G198))</f>
        <v/>
      </c>
      <c r="J198" s="23" t="str">
        <f aca="false">IF($I198="","",$I198-N($G198)-N($H198))</f>
        <v/>
      </c>
      <c r="K198" s="24" t="str">
        <f aca="false">IF(OR($I198="",N($I198)=0),"",$J198/$I198)</f>
        <v/>
      </c>
      <c r="L198" s="25" t="str">
        <f aca="false">IF(N($E198)=0,"",N($F198)/$E198)</f>
        <v/>
      </c>
      <c r="M198" s="25" t="str">
        <f aca="false">IF(OR($J198="",N($E198)=0),"",$J198/$E198)</f>
        <v/>
      </c>
      <c r="N198" s="26" t="str">
        <f aca="false">IF($L198="","",IF($L198&gt;='Job Log'!$F$5,"On target","Under"))</f>
        <v/>
      </c>
    </row>
    <row r="199" customFormat="false" ht="15" hidden="false" customHeight="false" outlineLevel="0" collapsed="false">
      <c r="A199" s="19"/>
      <c r="B199" s="20"/>
      <c r="C199" s="20"/>
      <c r="D199" s="20"/>
      <c r="E199" s="21"/>
      <c r="F199" s="22"/>
      <c r="G199" s="22"/>
      <c r="H199" s="27" t="str">
        <f aca="false">IF(N($E199)=0,"",$E199*'Job Log'!$C$5)</f>
        <v/>
      </c>
      <c r="I199" s="27" t="str">
        <f aca="false">IF(N($F199)+N($G199)=0,"",N($F199)+N($G199))</f>
        <v/>
      </c>
      <c r="J199" s="27" t="str">
        <f aca="false">IF($I199="","",$I199-N($G199)-N($H199))</f>
        <v/>
      </c>
      <c r="K199" s="28" t="str">
        <f aca="false">IF(OR($I199="",N($I199)=0),"",$J199/$I199)</f>
        <v/>
      </c>
      <c r="L199" s="29" t="str">
        <f aca="false">IF(N($E199)=0,"",N($F199)/$E199)</f>
        <v/>
      </c>
      <c r="M199" s="29" t="str">
        <f aca="false">IF(OR($J199="",N($E199)=0),"",$J199/$E199)</f>
        <v/>
      </c>
      <c r="N199" s="30" t="str">
        <f aca="false">IF($L199="","",IF($L199&gt;='Job Log'!$F$5,"On target","Under"))</f>
        <v/>
      </c>
    </row>
    <row r="200" customFormat="false" ht="15" hidden="false" customHeight="false" outlineLevel="0" collapsed="false">
      <c r="A200" s="19"/>
      <c r="B200" s="20"/>
      <c r="C200" s="20"/>
      <c r="D200" s="20"/>
      <c r="E200" s="21"/>
      <c r="F200" s="22"/>
      <c r="G200" s="22"/>
      <c r="H200" s="23" t="str">
        <f aca="false">IF(N($E200)=0,"",$E200*'Job Log'!$C$5)</f>
        <v/>
      </c>
      <c r="I200" s="23" t="str">
        <f aca="false">IF(N($F200)+N($G200)=0,"",N($F200)+N($G200))</f>
        <v/>
      </c>
      <c r="J200" s="23" t="str">
        <f aca="false">IF($I200="","",$I200-N($G200)-N($H200))</f>
        <v/>
      </c>
      <c r="K200" s="24" t="str">
        <f aca="false">IF(OR($I200="",N($I200)=0),"",$J200/$I200)</f>
        <v/>
      </c>
      <c r="L200" s="25" t="str">
        <f aca="false">IF(N($E200)=0,"",N($F200)/$E200)</f>
        <v/>
      </c>
      <c r="M200" s="25" t="str">
        <f aca="false">IF(OR($J200="",N($E200)=0),"",$J200/$E200)</f>
        <v/>
      </c>
      <c r="N200" s="26" t="str">
        <f aca="false">IF($L200="","",IF($L200&gt;='Job Log'!$F$5,"On target","Under"))</f>
        <v/>
      </c>
    </row>
    <row r="201" customFormat="false" ht="15" hidden="false" customHeight="false" outlineLevel="0" collapsed="false">
      <c r="A201" s="19"/>
      <c r="B201" s="20"/>
      <c r="C201" s="20"/>
      <c r="D201" s="20"/>
      <c r="E201" s="21"/>
      <c r="F201" s="22"/>
      <c r="G201" s="22"/>
      <c r="H201" s="27" t="str">
        <f aca="false">IF(N($E201)=0,"",$E201*'Job Log'!$C$5)</f>
        <v/>
      </c>
      <c r="I201" s="27" t="str">
        <f aca="false">IF(N($F201)+N($G201)=0,"",N($F201)+N($G201))</f>
        <v/>
      </c>
      <c r="J201" s="27" t="str">
        <f aca="false">IF($I201="","",$I201-N($G201)-N($H201))</f>
        <v/>
      </c>
      <c r="K201" s="28" t="str">
        <f aca="false">IF(OR($I201="",N($I201)=0),"",$J201/$I201)</f>
        <v/>
      </c>
      <c r="L201" s="29" t="str">
        <f aca="false">IF(N($E201)=0,"",N($F201)/$E201)</f>
        <v/>
      </c>
      <c r="M201" s="29" t="str">
        <f aca="false">IF(OR($J201="",N($E201)=0),"",$J201/$E201)</f>
        <v/>
      </c>
      <c r="N201" s="30" t="str">
        <f aca="false">IF($L201="","",IF($L201&gt;='Job Log'!$F$5,"On target","Under"))</f>
        <v/>
      </c>
    </row>
    <row r="202" customFormat="false" ht="15" hidden="false" customHeight="false" outlineLevel="0" collapsed="false">
      <c r="A202" s="19"/>
      <c r="B202" s="20"/>
      <c r="C202" s="20"/>
      <c r="D202" s="20"/>
      <c r="E202" s="21"/>
      <c r="F202" s="22"/>
      <c r="G202" s="22"/>
      <c r="H202" s="23" t="str">
        <f aca="false">IF(N($E202)=0,"",$E202*'Job Log'!$C$5)</f>
        <v/>
      </c>
      <c r="I202" s="23" t="str">
        <f aca="false">IF(N($F202)+N($G202)=0,"",N($F202)+N($G202))</f>
        <v/>
      </c>
      <c r="J202" s="23" t="str">
        <f aca="false">IF($I202="","",$I202-N($G202)-N($H202))</f>
        <v/>
      </c>
      <c r="K202" s="24" t="str">
        <f aca="false">IF(OR($I202="",N($I202)=0),"",$J202/$I202)</f>
        <v/>
      </c>
      <c r="L202" s="25" t="str">
        <f aca="false">IF(N($E202)=0,"",N($F202)/$E202)</f>
        <v/>
      </c>
      <c r="M202" s="25" t="str">
        <f aca="false">IF(OR($J202="",N($E202)=0),"",$J202/$E202)</f>
        <v/>
      </c>
      <c r="N202" s="26" t="str">
        <f aca="false">IF($L202="","",IF($L202&gt;='Job Log'!$F$5,"On target","Under"))</f>
        <v/>
      </c>
    </row>
    <row r="203" customFormat="false" ht="15" hidden="false" customHeight="false" outlineLevel="0" collapsed="false">
      <c r="A203" s="19"/>
      <c r="B203" s="20"/>
      <c r="C203" s="20"/>
      <c r="D203" s="20"/>
      <c r="E203" s="21"/>
      <c r="F203" s="22"/>
      <c r="G203" s="22"/>
      <c r="H203" s="27" t="str">
        <f aca="false">IF(N($E203)=0,"",$E203*'Job Log'!$C$5)</f>
        <v/>
      </c>
      <c r="I203" s="27" t="str">
        <f aca="false">IF(N($F203)+N($G203)=0,"",N($F203)+N($G203))</f>
        <v/>
      </c>
      <c r="J203" s="27" t="str">
        <f aca="false">IF($I203="","",$I203-N($G203)-N($H203))</f>
        <v/>
      </c>
      <c r="K203" s="28" t="str">
        <f aca="false">IF(OR($I203="",N($I203)=0),"",$J203/$I203)</f>
        <v/>
      </c>
      <c r="L203" s="29" t="str">
        <f aca="false">IF(N($E203)=0,"",N($F203)/$E203)</f>
        <v/>
      </c>
      <c r="M203" s="29" t="str">
        <f aca="false">IF(OR($J203="",N($E203)=0),"",$J203/$E203)</f>
        <v/>
      </c>
      <c r="N203" s="30" t="str">
        <f aca="false">IF($L203="","",IF($L203&gt;='Job Log'!$F$5,"On target","Under"))</f>
        <v/>
      </c>
    </row>
    <row r="204" customFormat="false" ht="15" hidden="false" customHeight="false" outlineLevel="0" collapsed="false">
      <c r="A204" s="19"/>
      <c r="B204" s="20"/>
      <c r="C204" s="20"/>
      <c r="D204" s="20"/>
      <c r="E204" s="21"/>
      <c r="F204" s="22"/>
      <c r="G204" s="22"/>
      <c r="H204" s="23" t="str">
        <f aca="false">IF(N($E204)=0,"",$E204*'Job Log'!$C$5)</f>
        <v/>
      </c>
      <c r="I204" s="23" t="str">
        <f aca="false">IF(N($F204)+N($G204)=0,"",N($F204)+N($G204))</f>
        <v/>
      </c>
      <c r="J204" s="23" t="str">
        <f aca="false">IF($I204="","",$I204-N($G204)-N($H204))</f>
        <v/>
      </c>
      <c r="K204" s="24" t="str">
        <f aca="false">IF(OR($I204="",N($I204)=0),"",$J204/$I204)</f>
        <v/>
      </c>
      <c r="L204" s="25" t="str">
        <f aca="false">IF(N($E204)=0,"",N($F204)/$E204)</f>
        <v/>
      </c>
      <c r="M204" s="25" t="str">
        <f aca="false">IF(OR($J204="",N($E204)=0),"",$J204/$E204)</f>
        <v/>
      </c>
      <c r="N204" s="26" t="str">
        <f aca="false">IF($L204="","",IF($L204&gt;='Job Log'!$F$5,"On target","Under"))</f>
        <v/>
      </c>
    </row>
    <row r="205" customFormat="false" ht="15" hidden="false" customHeight="false" outlineLevel="0" collapsed="false">
      <c r="A205" s="19"/>
      <c r="B205" s="20"/>
      <c r="C205" s="20"/>
      <c r="D205" s="20"/>
      <c r="E205" s="21"/>
      <c r="F205" s="22"/>
      <c r="G205" s="22"/>
      <c r="H205" s="27" t="str">
        <f aca="false">IF(N($E205)=0,"",$E205*'Job Log'!$C$5)</f>
        <v/>
      </c>
      <c r="I205" s="27" t="str">
        <f aca="false">IF(N($F205)+N($G205)=0,"",N($F205)+N($G205))</f>
        <v/>
      </c>
      <c r="J205" s="27" t="str">
        <f aca="false">IF($I205="","",$I205-N($G205)-N($H205))</f>
        <v/>
      </c>
      <c r="K205" s="28" t="str">
        <f aca="false">IF(OR($I205="",N($I205)=0),"",$J205/$I205)</f>
        <v/>
      </c>
      <c r="L205" s="29" t="str">
        <f aca="false">IF(N($E205)=0,"",N($F205)/$E205)</f>
        <v/>
      </c>
      <c r="M205" s="29" t="str">
        <f aca="false">IF(OR($J205="",N($E205)=0),"",$J205/$E205)</f>
        <v/>
      </c>
      <c r="N205" s="30" t="str">
        <f aca="false">IF($L205="","",IF($L205&gt;='Job Log'!$F$5,"On target","Under"))</f>
        <v/>
      </c>
    </row>
    <row r="206" customFormat="false" ht="15" hidden="false" customHeight="false" outlineLevel="0" collapsed="false">
      <c r="A206" s="19"/>
      <c r="B206" s="20"/>
      <c r="C206" s="20"/>
      <c r="D206" s="20"/>
      <c r="E206" s="21"/>
      <c r="F206" s="22"/>
      <c r="G206" s="22"/>
      <c r="H206" s="23" t="str">
        <f aca="false">IF(N($E206)=0,"",$E206*'Job Log'!$C$5)</f>
        <v/>
      </c>
      <c r="I206" s="23" t="str">
        <f aca="false">IF(N($F206)+N($G206)=0,"",N($F206)+N($G206))</f>
        <v/>
      </c>
      <c r="J206" s="23" t="str">
        <f aca="false">IF($I206="","",$I206-N($G206)-N($H206))</f>
        <v/>
      </c>
      <c r="K206" s="24" t="str">
        <f aca="false">IF(OR($I206="",N($I206)=0),"",$J206/$I206)</f>
        <v/>
      </c>
      <c r="L206" s="25" t="str">
        <f aca="false">IF(N($E206)=0,"",N($F206)/$E206)</f>
        <v/>
      </c>
      <c r="M206" s="25" t="str">
        <f aca="false">IF(OR($J206="",N($E206)=0),"",$J206/$E206)</f>
        <v/>
      </c>
      <c r="N206" s="26" t="str">
        <f aca="false">IF($L206="","",IF($L206&gt;='Job Log'!$F$5,"On target","Under"))</f>
        <v/>
      </c>
    </row>
    <row r="207" customFormat="false" ht="15" hidden="false" customHeight="false" outlineLevel="0" collapsed="false">
      <c r="A207" s="19"/>
      <c r="B207" s="20"/>
      <c r="C207" s="20"/>
      <c r="D207" s="20"/>
      <c r="E207" s="21"/>
      <c r="F207" s="22"/>
      <c r="G207" s="22"/>
      <c r="H207" s="27" t="str">
        <f aca="false">IF(N($E207)=0,"",$E207*'Job Log'!$C$5)</f>
        <v/>
      </c>
      <c r="I207" s="27" t="str">
        <f aca="false">IF(N($F207)+N($G207)=0,"",N($F207)+N($G207))</f>
        <v/>
      </c>
      <c r="J207" s="27" t="str">
        <f aca="false">IF($I207="","",$I207-N($G207)-N($H207))</f>
        <v/>
      </c>
      <c r="K207" s="28" t="str">
        <f aca="false">IF(OR($I207="",N($I207)=0),"",$J207/$I207)</f>
        <v/>
      </c>
      <c r="L207" s="29" t="str">
        <f aca="false">IF(N($E207)=0,"",N($F207)/$E207)</f>
        <v/>
      </c>
      <c r="M207" s="29" t="str">
        <f aca="false">IF(OR($J207="",N($E207)=0),"",$J207/$E207)</f>
        <v/>
      </c>
      <c r="N207" s="30" t="str">
        <f aca="false">IF($L207="","",IF($L207&gt;='Job Log'!$F$5,"On target","Under"))</f>
        <v/>
      </c>
    </row>
    <row r="208" customFormat="false" ht="15" hidden="false" customHeight="false" outlineLevel="0" collapsed="false">
      <c r="A208" s="19"/>
      <c r="B208" s="20"/>
      <c r="C208" s="20"/>
      <c r="D208" s="20"/>
      <c r="E208" s="21"/>
      <c r="F208" s="22"/>
      <c r="G208" s="22"/>
      <c r="H208" s="23" t="str">
        <f aca="false">IF(N($E208)=0,"",$E208*'Job Log'!$C$5)</f>
        <v/>
      </c>
      <c r="I208" s="23" t="str">
        <f aca="false">IF(N($F208)+N($G208)=0,"",N($F208)+N($G208))</f>
        <v/>
      </c>
      <c r="J208" s="23" t="str">
        <f aca="false">IF($I208="","",$I208-N($G208)-N($H208))</f>
        <v/>
      </c>
      <c r="K208" s="24" t="str">
        <f aca="false">IF(OR($I208="",N($I208)=0),"",$J208/$I208)</f>
        <v/>
      </c>
      <c r="L208" s="25" t="str">
        <f aca="false">IF(N($E208)=0,"",N($F208)/$E208)</f>
        <v/>
      </c>
      <c r="M208" s="25" t="str">
        <f aca="false">IF(OR($J208="",N($E208)=0),"",$J208/$E208)</f>
        <v/>
      </c>
      <c r="N208" s="26" t="str">
        <f aca="false">IF($L208="","",IF($L208&gt;='Job Log'!$F$5,"On target","Under"))</f>
        <v/>
      </c>
    </row>
    <row r="209" customFormat="false" ht="15" hidden="false" customHeight="false" outlineLevel="0" collapsed="false">
      <c r="A209" s="19"/>
      <c r="B209" s="20"/>
      <c r="C209" s="20"/>
      <c r="D209" s="20"/>
      <c r="E209" s="21"/>
      <c r="F209" s="22"/>
      <c r="G209" s="22"/>
      <c r="H209" s="27" t="str">
        <f aca="false">IF(N($E209)=0,"",$E209*'Job Log'!$C$5)</f>
        <v/>
      </c>
      <c r="I209" s="27" t="str">
        <f aca="false">IF(N($F209)+N($G209)=0,"",N($F209)+N($G209))</f>
        <v/>
      </c>
      <c r="J209" s="27" t="str">
        <f aca="false">IF($I209="","",$I209-N($G209)-N($H209))</f>
        <v/>
      </c>
      <c r="K209" s="28" t="str">
        <f aca="false">IF(OR($I209="",N($I209)=0),"",$J209/$I209)</f>
        <v/>
      </c>
      <c r="L209" s="29" t="str">
        <f aca="false">IF(N($E209)=0,"",N($F209)/$E209)</f>
        <v/>
      </c>
      <c r="M209" s="29" t="str">
        <f aca="false">IF(OR($J209="",N($E209)=0),"",$J209/$E209)</f>
        <v/>
      </c>
      <c r="N209" s="30" t="str">
        <f aca="false">IF($L209="","",IF($L209&gt;='Job Log'!$F$5,"On target","Under"))</f>
        <v/>
      </c>
    </row>
    <row r="210" customFormat="false" ht="15" hidden="false" customHeight="false" outlineLevel="0" collapsed="false">
      <c r="A210" s="19"/>
      <c r="B210" s="20"/>
      <c r="C210" s="20"/>
      <c r="D210" s="20"/>
      <c r="E210" s="21"/>
      <c r="F210" s="22"/>
      <c r="G210" s="22"/>
      <c r="H210" s="23" t="str">
        <f aca="false">IF(N($E210)=0,"",$E210*'Job Log'!$C$5)</f>
        <v/>
      </c>
      <c r="I210" s="23" t="str">
        <f aca="false">IF(N($F210)+N($G210)=0,"",N($F210)+N($G210))</f>
        <v/>
      </c>
      <c r="J210" s="23" t="str">
        <f aca="false">IF($I210="","",$I210-N($G210)-N($H210))</f>
        <v/>
      </c>
      <c r="K210" s="24" t="str">
        <f aca="false">IF(OR($I210="",N($I210)=0),"",$J210/$I210)</f>
        <v/>
      </c>
      <c r="L210" s="25" t="str">
        <f aca="false">IF(N($E210)=0,"",N($F210)/$E210)</f>
        <v/>
      </c>
      <c r="M210" s="25" t="str">
        <f aca="false">IF(OR($J210="",N($E210)=0),"",$J210/$E210)</f>
        <v/>
      </c>
      <c r="N210" s="26" t="str">
        <f aca="false">IF($L210="","",IF($L210&gt;='Job Log'!$F$5,"On target","Under"))</f>
        <v/>
      </c>
    </row>
    <row r="211" customFormat="false" ht="15" hidden="false" customHeight="false" outlineLevel="0" collapsed="false">
      <c r="A211" s="19"/>
      <c r="B211" s="20"/>
      <c r="C211" s="20"/>
      <c r="D211" s="20"/>
      <c r="E211" s="21"/>
      <c r="F211" s="22"/>
      <c r="G211" s="22"/>
      <c r="H211" s="27" t="str">
        <f aca="false">IF(N($E211)=0,"",$E211*'Job Log'!$C$5)</f>
        <v/>
      </c>
      <c r="I211" s="27" t="str">
        <f aca="false">IF(N($F211)+N($G211)=0,"",N($F211)+N($G211))</f>
        <v/>
      </c>
      <c r="J211" s="27" t="str">
        <f aca="false">IF($I211="","",$I211-N($G211)-N($H211))</f>
        <v/>
      </c>
      <c r="K211" s="28" t="str">
        <f aca="false">IF(OR($I211="",N($I211)=0),"",$J211/$I211)</f>
        <v/>
      </c>
      <c r="L211" s="29" t="str">
        <f aca="false">IF(N($E211)=0,"",N($F211)/$E211)</f>
        <v/>
      </c>
      <c r="M211" s="29" t="str">
        <f aca="false">IF(OR($J211="",N($E211)=0),"",$J211/$E211)</f>
        <v/>
      </c>
      <c r="N211" s="30" t="str">
        <f aca="false">IF($L211="","",IF($L211&gt;='Job Log'!$F$5,"On target","Under"))</f>
        <v/>
      </c>
    </row>
    <row r="212" customFormat="false" ht="15" hidden="false" customHeight="false" outlineLevel="0" collapsed="false">
      <c r="A212" s="19"/>
      <c r="B212" s="20"/>
      <c r="C212" s="20"/>
      <c r="D212" s="20"/>
      <c r="E212" s="21"/>
      <c r="F212" s="22"/>
      <c r="G212" s="22"/>
      <c r="H212" s="23" t="str">
        <f aca="false">IF(N($E212)=0,"",$E212*'Job Log'!$C$5)</f>
        <v/>
      </c>
      <c r="I212" s="23" t="str">
        <f aca="false">IF(N($F212)+N($G212)=0,"",N($F212)+N($G212))</f>
        <v/>
      </c>
      <c r="J212" s="23" t="str">
        <f aca="false">IF($I212="","",$I212-N($G212)-N($H212))</f>
        <v/>
      </c>
      <c r="K212" s="24" t="str">
        <f aca="false">IF(OR($I212="",N($I212)=0),"",$J212/$I212)</f>
        <v/>
      </c>
      <c r="L212" s="25" t="str">
        <f aca="false">IF(N($E212)=0,"",N($F212)/$E212)</f>
        <v/>
      </c>
      <c r="M212" s="25" t="str">
        <f aca="false">IF(OR($J212="",N($E212)=0),"",$J212/$E212)</f>
        <v/>
      </c>
      <c r="N212" s="26" t="str">
        <f aca="false">IF($L212="","",IF($L212&gt;='Job Log'!$F$5,"On target","Under"))</f>
        <v/>
      </c>
    </row>
    <row r="213" customFormat="false" ht="15" hidden="false" customHeight="false" outlineLevel="0" collapsed="false">
      <c r="A213" s="19"/>
      <c r="B213" s="20"/>
      <c r="C213" s="20"/>
      <c r="D213" s="20"/>
      <c r="E213" s="21"/>
      <c r="F213" s="22"/>
      <c r="G213" s="22"/>
      <c r="H213" s="27" t="str">
        <f aca="false">IF(N($E213)=0,"",$E213*'Job Log'!$C$5)</f>
        <v/>
      </c>
      <c r="I213" s="27" t="str">
        <f aca="false">IF(N($F213)+N($G213)=0,"",N($F213)+N($G213))</f>
        <v/>
      </c>
      <c r="J213" s="27" t="str">
        <f aca="false">IF($I213="","",$I213-N($G213)-N($H213))</f>
        <v/>
      </c>
      <c r="K213" s="28" t="str">
        <f aca="false">IF(OR($I213="",N($I213)=0),"",$J213/$I213)</f>
        <v/>
      </c>
      <c r="L213" s="29" t="str">
        <f aca="false">IF(N($E213)=0,"",N($F213)/$E213)</f>
        <v/>
      </c>
      <c r="M213" s="29" t="str">
        <f aca="false">IF(OR($J213="",N($E213)=0),"",$J213/$E213)</f>
        <v/>
      </c>
      <c r="N213" s="30" t="str">
        <f aca="false">IF($L213="","",IF($L213&gt;='Job Log'!$F$5,"On target","Under"))</f>
        <v/>
      </c>
    </row>
    <row r="214" customFormat="false" ht="15" hidden="false" customHeight="false" outlineLevel="0" collapsed="false">
      <c r="A214" s="19"/>
      <c r="B214" s="20"/>
      <c r="C214" s="20"/>
      <c r="D214" s="20"/>
      <c r="E214" s="21"/>
      <c r="F214" s="22"/>
      <c r="G214" s="22"/>
      <c r="H214" s="23" t="str">
        <f aca="false">IF(N($E214)=0,"",$E214*'Job Log'!$C$5)</f>
        <v/>
      </c>
      <c r="I214" s="23" t="str">
        <f aca="false">IF(N($F214)+N($G214)=0,"",N($F214)+N($G214))</f>
        <v/>
      </c>
      <c r="J214" s="23" t="str">
        <f aca="false">IF($I214="","",$I214-N($G214)-N($H214))</f>
        <v/>
      </c>
      <c r="K214" s="24" t="str">
        <f aca="false">IF(OR($I214="",N($I214)=0),"",$J214/$I214)</f>
        <v/>
      </c>
      <c r="L214" s="25" t="str">
        <f aca="false">IF(N($E214)=0,"",N($F214)/$E214)</f>
        <v/>
      </c>
      <c r="M214" s="25" t="str">
        <f aca="false">IF(OR($J214="",N($E214)=0),"",$J214/$E214)</f>
        <v/>
      </c>
      <c r="N214" s="26" t="str">
        <f aca="false">IF($L214="","",IF($L214&gt;='Job Log'!$F$5,"On target","Under"))</f>
        <v/>
      </c>
    </row>
    <row r="215" customFormat="false" ht="15" hidden="false" customHeight="false" outlineLevel="0" collapsed="false">
      <c r="A215" s="19"/>
      <c r="B215" s="20"/>
      <c r="C215" s="20"/>
      <c r="D215" s="20"/>
      <c r="E215" s="21"/>
      <c r="F215" s="22"/>
      <c r="G215" s="22"/>
      <c r="H215" s="27" t="str">
        <f aca="false">IF(N($E215)=0,"",$E215*'Job Log'!$C$5)</f>
        <v/>
      </c>
      <c r="I215" s="27" t="str">
        <f aca="false">IF(N($F215)+N($G215)=0,"",N($F215)+N($G215))</f>
        <v/>
      </c>
      <c r="J215" s="27" t="str">
        <f aca="false">IF($I215="","",$I215-N($G215)-N($H215))</f>
        <v/>
      </c>
      <c r="K215" s="28" t="str">
        <f aca="false">IF(OR($I215="",N($I215)=0),"",$J215/$I215)</f>
        <v/>
      </c>
      <c r="L215" s="29" t="str">
        <f aca="false">IF(N($E215)=0,"",N($F215)/$E215)</f>
        <v/>
      </c>
      <c r="M215" s="29" t="str">
        <f aca="false">IF(OR($J215="",N($E215)=0),"",$J215/$E215)</f>
        <v/>
      </c>
      <c r="N215" s="30" t="str">
        <f aca="false">IF($L215="","",IF($L215&gt;='Job Log'!$F$5,"On target","Under"))</f>
        <v/>
      </c>
    </row>
    <row r="216" customFormat="false" ht="15" hidden="false" customHeight="false" outlineLevel="0" collapsed="false">
      <c r="A216" s="19"/>
      <c r="B216" s="20"/>
      <c r="C216" s="20"/>
      <c r="D216" s="20"/>
      <c r="E216" s="21"/>
      <c r="F216" s="22"/>
      <c r="G216" s="22"/>
      <c r="H216" s="23" t="str">
        <f aca="false">IF(N($E216)=0,"",$E216*'Job Log'!$C$5)</f>
        <v/>
      </c>
      <c r="I216" s="23" t="str">
        <f aca="false">IF(N($F216)+N($G216)=0,"",N($F216)+N($G216))</f>
        <v/>
      </c>
      <c r="J216" s="23" t="str">
        <f aca="false">IF($I216="","",$I216-N($G216)-N($H216))</f>
        <v/>
      </c>
      <c r="K216" s="24" t="str">
        <f aca="false">IF(OR($I216="",N($I216)=0),"",$J216/$I216)</f>
        <v/>
      </c>
      <c r="L216" s="25" t="str">
        <f aca="false">IF(N($E216)=0,"",N($F216)/$E216)</f>
        <v/>
      </c>
      <c r="M216" s="25" t="str">
        <f aca="false">IF(OR($J216="",N($E216)=0),"",$J216/$E216)</f>
        <v/>
      </c>
      <c r="N216" s="26" t="str">
        <f aca="false">IF($L216="","",IF($L216&gt;='Job Log'!$F$5,"On target","Under"))</f>
        <v/>
      </c>
    </row>
    <row r="217" customFormat="false" ht="15" hidden="false" customHeight="false" outlineLevel="0" collapsed="false">
      <c r="A217" s="19"/>
      <c r="B217" s="20"/>
      <c r="C217" s="20"/>
      <c r="D217" s="20"/>
      <c r="E217" s="21"/>
      <c r="F217" s="22"/>
      <c r="G217" s="22"/>
      <c r="H217" s="27" t="str">
        <f aca="false">IF(N($E217)=0,"",$E217*'Job Log'!$C$5)</f>
        <v/>
      </c>
      <c r="I217" s="27" t="str">
        <f aca="false">IF(N($F217)+N($G217)=0,"",N($F217)+N($G217))</f>
        <v/>
      </c>
      <c r="J217" s="27" t="str">
        <f aca="false">IF($I217="","",$I217-N($G217)-N($H217))</f>
        <v/>
      </c>
      <c r="K217" s="28" t="str">
        <f aca="false">IF(OR($I217="",N($I217)=0),"",$J217/$I217)</f>
        <v/>
      </c>
      <c r="L217" s="29" t="str">
        <f aca="false">IF(N($E217)=0,"",N($F217)/$E217)</f>
        <v/>
      </c>
      <c r="M217" s="29" t="str">
        <f aca="false">IF(OR($J217="",N($E217)=0),"",$J217/$E217)</f>
        <v/>
      </c>
      <c r="N217" s="30" t="str">
        <f aca="false">IF($L217="","",IF($L217&gt;='Job Log'!$F$5,"On target","Under"))</f>
        <v/>
      </c>
    </row>
    <row r="218" customFormat="false" ht="15" hidden="false" customHeight="false" outlineLevel="0" collapsed="false">
      <c r="A218" s="19"/>
      <c r="B218" s="20"/>
      <c r="C218" s="20"/>
      <c r="D218" s="20"/>
      <c r="E218" s="21"/>
      <c r="F218" s="22"/>
      <c r="G218" s="22"/>
      <c r="H218" s="23" t="str">
        <f aca="false">IF(N($E218)=0,"",$E218*'Job Log'!$C$5)</f>
        <v/>
      </c>
      <c r="I218" s="23" t="str">
        <f aca="false">IF(N($F218)+N($G218)=0,"",N($F218)+N($G218))</f>
        <v/>
      </c>
      <c r="J218" s="23" t="str">
        <f aca="false">IF($I218="","",$I218-N($G218)-N($H218))</f>
        <v/>
      </c>
      <c r="K218" s="24" t="str">
        <f aca="false">IF(OR($I218="",N($I218)=0),"",$J218/$I218)</f>
        <v/>
      </c>
      <c r="L218" s="25" t="str">
        <f aca="false">IF(N($E218)=0,"",N($F218)/$E218)</f>
        <v/>
      </c>
      <c r="M218" s="25" t="str">
        <f aca="false">IF(OR($J218="",N($E218)=0),"",$J218/$E218)</f>
        <v/>
      </c>
      <c r="N218" s="26" t="str">
        <f aca="false">IF($L218="","",IF($L218&gt;='Job Log'!$F$5,"On target","Under"))</f>
        <v/>
      </c>
    </row>
    <row r="219" customFormat="false" ht="15" hidden="false" customHeight="false" outlineLevel="0" collapsed="false">
      <c r="A219" s="19"/>
      <c r="B219" s="20"/>
      <c r="C219" s="20"/>
      <c r="D219" s="20"/>
      <c r="E219" s="21"/>
      <c r="F219" s="22"/>
      <c r="G219" s="22"/>
      <c r="H219" s="27" t="str">
        <f aca="false">IF(N($E219)=0,"",$E219*'Job Log'!$C$5)</f>
        <v/>
      </c>
      <c r="I219" s="27" t="str">
        <f aca="false">IF(N($F219)+N($G219)=0,"",N($F219)+N($G219))</f>
        <v/>
      </c>
      <c r="J219" s="27" t="str">
        <f aca="false">IF($I219="","",$I219-N($G219)-N($H219))</f>
        <v/>
      </c>
      <c r="K219" s="28" t="str">
        <f aca="false">IF(OR($I219="",N($I219)=0),"",$J219/$I219)</f>
        <v/>
      </c>
      <c r="L219" s="29" t="str">
        <f aca="false">IF(N($E219)=0,"",N($F219)/$E219)</f>
        <v/>
      </c>
      <c r="M219" s="29" t="str">
        <f aca="false">IF(OR($J219="",N($E219)=0),"",$J219/$E219)</f>
        <v/>
      </c>
      <c r="N219" s="30" t="str">
        <f aca="false">IF($L219="","",IF($L219&gt;='Job Log'!$F$5,"On target","Under"))</f>
        <v/>
      </c>
    </row>
    <row r="220" customFormat="false" ht="15" hidden="false" customHeight="false" outlineLevel="0" collapsed="false">
      <c r="A220" s="19"/>
      <c r="B220" s="20"/>
      <c r="C220" s="20"/>
      <c r="D220" s="20"/>
      <c r="E220" s="21"/>
      <c r="F220" s="22"/>
      <c r="G220" s="22"/>
      <c r="H220" s="23" t="str">
        <f aca="false">IF(N($E220)=0,"",$E220*'Job Log'!$C$5)</f>
        <v/>
      </c>
      <c r="I220" s="23" t="str">
        <f aca="false">IF(N($F220)+N($G220)=0,"",N($F220)+N($G220))</f>
        <v/>
      </c>
      <c r="J220" s="23" t="str">
        <f aca="false">IF($I220="","",$I220-N($G220)-N($H220))</f>
        <v/>
      </c>
      <c r="K220" s="24" t="str">
        <f aca="false">IF(OR($I220="",N($I220)=0),"",$J220/$I220)</f>
        <v/>
      </c>
      <c r="L220" s="25" t="str">
        <f aca="false">IF(N($E220)=0,"",N($F220)/$E220)</f>
        <v/>
      </c>
      <c r="M220" s="25" t="str">
        <f aca="false">IF(OR($J220="",N($E220)=0),"",$J220/$E220)</f>
        <v/>
      </c>
      <c r="N220" s="26" t="str">
        <f aca="false">IF($L220="","",IF($L220&gt;='Job Log'!$F$5,"On target","Under"))</f>
        <v/>
      </c>
    </row>
    <row r="221" customFormat="false" ht="15" hidden="false" customHeight="false" outlineLevel="0" collapsed="false">
      <c r="A221" s="19"/>
      <c r="B221" s="20"/>
      <c r="C221" s="20"/>
      <c r="D221" s="20"/>
      <c r="E221" s="21"/>
      <c r="F221" s="22"/>
      <c r="G221" s="22"/>
      <c r="H221" s="27" t="str">
        <f aca="false">IF(N($E221)=0,"",$E221*'Job Log'!$C$5)</f>
        <v/>
      </c>
      <c r="I221" s="27" t="str">
        <f aca="false">IF(N($F221)+N($G221)=0,"",N($F221)+N($G221))</f>
        <v/>
      </c>
      <c r="J221" s="27" t="str">
        <f aca="false">IF($I221="","",$I221-N($G221)-N($H221))</f>
        <v/>
      </c>
      <c r="K221" s="28" t="str">
        <f aca="false">IF(OR($I221="",N($I221)=0),"",$J221/$I221)</f>
        <v/>
      </c>
      <c r="L221" s="29" t="str">
        <f aca="false">IF(N($E221)=0,"",N($F221)/$E221)</f>
        <v/>
      </c>
      <c r="M221" s="29" t="str">
        <f aca="false">IF(OR($J221="",N($E221)=0),"",$J221/$E221)</f>
        <v/>
      </c>
      <c r="N221" s="30" t="str">
        <f aca="false">IF($L221="","",IF($L221&gt;='Job Log'!$F$5,"On target","Under"))</f>
        <v/>
      </c>
    </row>
    <row r="222" customFormat="false" ht="15" hidden="false" customHeight="false" outlineLevel="0" collapsed="false">
      <c r="A222" s="19"/>
      <c r="B222" s="20"/>
      <c r="C222" s="20"/>
      <c r="D222" s="20"/>
      <c r="E222" s="21"/>
      <c r="F222" s="22"/>
      <c r="G222" s="22"/>
      <c r="H222" s="23" t="str">
        <f aca="false">IF(N($E222)=0,"",$E222*'Job Log'!$C$5)</f>
        <v/>
      </c>
      <c r="I222" s="23" t="str">
        <f aca="false">IF(N($F222)+N($G222)=0,"",N($F222)+N($G222))</f>
        <v/>
      </c>
      <c r="J222" s="23" t="str">
        <f aca="false">IF($I222="","",$I222-N($G222)-N($H222))</f>
        <v/>
      </c>
      <c r="K222" s="24" t="str">
        <f aca="false">IF(OR($I222="",N($I222)=0),"",$J222/$I222)</f>
        <v/>
      </c>
      <c r="L222" s="25" t="str">
        <f aca="false">IF(N($E222)=0,"",N($F222)/$E222)</f>
        <v/>
      </c>
      <c r="M222" s="25" t="str">
        <f aca="false">IF(OR($J222="",N($E222)=0),"",$J222/$E222)</f>
        <v/>
      </c>
      <c r="N222" s="26" t="str">
        <f aca="false">IF($L222="","",IF($L222&gt;='Job Log'!$F$5,"On target","Under"))</f>
        <v/>
      </c>
    </row>
    <row r="223" customFormat="false" ht="15" hidden="false" customHeight="false" outlineLevel="0" collapsed="false">
      <c r="A223" s="19"/>
      <c r="B223" s="20"/>
      <c r="C223" s="20"/>
      <c r="D223" s="20"/>
      <c r="E223" s="21"/>
      <c r="F223" s="22"/>
      <c r="G223" s="22"/>
      <c r="H223" s="27" t="str">
        <f aca="false">IF(N($E223)=0,"",$E223*'Job Log'!$C$5)</f>
        <v/>
      </c>
      <c r="I223" s="27" t="str">
        <f aca="false">IF(N($F223)+N($G223)=0,"",N($F223)+N($G223))</f>
        <v/>
      </c>
      <c r="J223" s="27" t="str">
        <f aca="false">IF($I223="","",$I223-N($G223)-N($H223))</f>
        <v/>
      </c>
      <c r="K223" s="28" t="str">
        <f aca="false">IF(OR($I223="",N($I223)=0),"",$J223/$I223)</f>
        <v/>
      </c>
      <c r="L223" s="29" t="str">
        <f aca="false">IF(N($E223)=0,"",N($F223)/$E223)</f>
        <v/>
      </c>
      <c r="M223" s="29" t="str">
        <f aca="false">IF(OR($J223="",N($E223)=0),"",$J223/$E223)</f>
        <v/>
      </c>
      <c r="N223" s="30" t="str">
        <f aca="false">IF($L223="","",IF($L223&gt;='Job Log'!$F$5,"On target","Under"))</f>
        <v/>
      </c>
    </row>
    <row r="224" customFormat="false" ht="15" hidden="false" customHeight="false" outlineLevel="0" collapsed="false">
      <c r="A224" s="19"/>
      <c r="B224" s="20"/>
      <c r="C224" s="20"/>
      <c r="D224" s="20"/>
      <c r="E224" s="21"/>
      <c r="F224" s="22"/>
      <c r="G224" s="22"/>
      <c r="H224" s="23" t="str">
        <f aca="false">IF(N($E224)=0,"",$E224*'Job Log'!$C$5)</f>
        <v/>
      </c>
      <c r="I224" s="23" t="str">
        <f aca="false">IF(N($F224)+N($G224)=0,"",N($F224)+N($G224))</f>
        <v/>
      </c>
      <c r="J224" s="23" t="str">
        <f aca="false">IF($I224="","",$I224-N($G224)-N($H224))</f>
        <v/>
      </c>
      <c r="K224" s="24" t="str">
        <f aca="false">IF(OR($I224="",N($I224)=0),"",$J224/$I224)</f>
        <v/>
      </c>
      <c r="L224" s="25" t="str">
        <f aca="false">IF(N($E224)=0,"",N($F224)/$E224)</f>
        <v/>
      </c>
      <c r="M224" s="25" t="str">
        <f aca="false">IF(OR($J224="",N($E224)=0),"",$J224/$E224)</f>
        <v/>
      </c>
      <c r="N224" s="26" t="str">
        <f aca="false">IF($L224="","",IF($L224&gt;='Job Log'!$F$5,"On target","Under"))</f>
        <v/>
      </c>
    </row>
    <row r="225" customFormat="false" ht="15" hidden="false" customHeight="false" outlineLevel="0" collapsed="false">
      <c r="A225" s="19"/>
      <c r="B225" s="20"/>
      <c r="C225" s="20"/>
      <c r="D225" s="20"/>
      <c r="E225" s="21"/>
      <c r="F225" s="22"/>
      <c r="G225" s="22"/>
      <c r="H225" s="27" t="str">
        <f aca="false">IF(N($E225)=0,"",$E225*'Job Log'!$C$5)</f>
        <v/>
      </c>
      <c r="I225" s="27" t="str">
        <f aca="false">IF(N($F225)+N($G225)=0,"",N($F225)+N($G225))</f>
        <v/>
      </c>
      <c r="J225" s="27" t="str">
        <f aca="false">IF($I225="","",$I225-N($G225)-N($H225))</f>
        <v/>
      </c>
      <c r="K225" s="28" t="str">
        <f aca="false">IF(OR($I225="",N($I225)=0),"",$J225/$I225)</f>
        <v/>
      </c>
      <c r="L225" s="29" t="str">
        <f aca="false">IF(N($E225)=0,"",N($F225)/$E225)</f>
        <v/>
      </c>
      <c r="M225" s="29" t="str">
        <f aca="false">IF(OR($J225="",N($E225)=0),"",$J225/$E225)</f>
        <v/>
      </c>
      <c r="N225" s="30" t="str">
        <f aca="false">IF($L225="","",IF($L225&gt;='Job Log'!$F$5,"On target","Under"))</f>
        <v/>
      </c>
    </row>
    <row r="226" customFormat="false" ht="15" hidden="false" customHeight="false" outlineLevel="0" collapsed="false">
      <c r="A226" s="19"/>
      <c r="B226" s="20"/>
      <c r="C226" s="20"/>
      <c r="D226" s="20"/>
      <c r="E226" s="21"/>
      <c r="F226" s="22"/>
      <c r="G226" s="22"/>
      <c r="H226" s="23" t="str">
        <f aca="false">IF(N($E226)=0,"",$E226*'Job Log'!$C$5)</f>
        <v/>
      </c>
      <c r="I226" s="23" t="str">
        <f aca="false">IF(N($F226)+N($G226)=0,"",N($F226)+N($G226))</f>
        <v/>
      </c>
      <c r="J226" s="23" t="str">
        <f aca="false">IF($I226="","",$I226-N($G226)-N($H226))</f>
        <v/>
      </c>
      <c r="K226" s="24" t="str">
        <f aca="false">IF(OR($I226="",N($I226)=0),"",$J226/$I226)</f>
        <v/>
      </c>
      <c r="L226" s="25" t="str">
        <f aca="false">IF(N($E226)=0,"",N($F226)/$E226)</f>
        <v/>
      </c>
      <c r="M226" s="25" t="str">
        <f aca="false">IF(OR($J226="",N($E226)=0),"",$J226/$E226)</f>
        <v/>
      </c>
      <c r="N226" s="26" t="str">
        <f aca="false">IF($L226="","",IF($L226&gt;='Job Log'!$F$5,"On target","Under"))</f>
        <v/>
      </c>
    </row>
    <row r="227" customFormat="false" ht="15" hidden="false" customHeight="false" outlineLevel="0" collapsed="false">
      <c r="A227" s="19"/>
      <c r="B227" s="20"/>
      <c r="C227" s="20"/>
      <c r="D227" s="20"/>
      <c r="E227" s="21"/>
      <c r="F227" s="22"/>
      <c r="G227" s="22"/>
      <c r="H227" s="27" t="str">
        <f aca="false">IF(N($E227)=0,"",$E227*'Job Log'!$C$5)</f>
        <v/>
      </c>
      <c r="I227" s="27" t="str">
        <f aca="false">IF(N($F227)+N($G227)=0,"",N($F227)+N($G227))</f>
        <v/>
      </c>
      <c r="J227" s="27" t="str">
        <f aca="false">IF($I227="","",$I227-N($G227)-N($H227))</f>
        <v/>
      </c>
      <c r="K227" s="28" t="str">
        <f aca="false">IF(OR($I227="",N($I227)=0),"",$J227/$I227)</f>
        <v/>
      </c>
      <c r="L227" s="29" t="str">
        <f aca="false">IF(N($E227)=0,"",N($F227)/$E227)</f>
        <v/>
      </c>
      <c r="M227" s="29" t="str">
        <f aca="false">IF(OR($J227="",N($E227)=0),"",$J227/$E227)</f>
        <v/>
      </c>
      <c r="N227" s="30" t="str">
        <f aca="false">IF($L227="","",IF($L227&gt;='Job Log'!$F$5,"On target","Under"))</f>
        <v/>
      </c>
    </row>
    <row r="228" customFormat="false" ht="15" hidden="false" customHeight="false" outlineLevel="0" collapsed="false">
      <c r="A228" s="19"/>
      <c r="B228" s="20"/>
      <c r="C228" s="20"/>
      <c r="D228" s="20"/>
      <c r="E228" s="21"/>
      <c r="F228" s="22"/>
      <c r="G228" s="22"/>
      <c r="H228" s="23" t="str">
        <f aca="false">IF(N($E228)=0,"",$E228*'Job Log'!$C$5)</f>
        <v/>
      </c>
      <c r="I228" s="23" t="str">
        <f aca="false">IF(N($F228)+N($G228)=0,"",N($F228)+N($G228))</f>
        <v/>
      </c>
      <c r="J228" s="23" t="str">
        <f aca="false">IF($I228="","",$I228-N($G228)-N($H228))</f>
        <v/>
      </c>
      <c r="K228" s="24" t="str">
        <f aca="false">IF(OR($I228="",N($I228)=0),"",$J228/$I228)</f>
        <v/>
      </c>
      <c r="L228" s="25" t="str">
        <f aca="false">IF(N($E228)=0,"",N($F228)/$E228)</f>
        <v/>
      </c>
      <c r="M228" s="25" t="str">
        <f aca="false">IF(OR($J228="",N($E228)=0),"",$J228/$E228)</f>
        <v/>
      </c>
      <c r="N228" s="26" t="str">
        <f aca="false">IF($L228="","",IF($L228&gt;='Job Log'!$F$5,"On target","Under"))</f>
        <v/>
      </c>
    </row>
    <row r="229" customFormat="false" ht="15" hidden="false" customHeight="false" outlineLevel="0" collapsed="false">
      <c r="A229" s="19"/>
      <c r="B229" s="20"/>
      <c r="C229" s="20"/>
      <c r="D229" s="20"/>
      <c r="E229" s="21"/>
      <c r="F229" s="22"/>
      <c r="G229" s="22"/>
      <c r="H229" s="27" t="str">
        <f aca="false">IF(N($E229)=0,"",$E229*'Job Log'!$C$5)</f>
        <v/>
      </c>
      <c r="I229" s="27" t="str">
        <f aca="false">IF(N($F229)+N($G229)=0,"",N($F229)+N($G229))</f>
        <v/>
      </c>
      <c r="J229" s="27" t="str">
        <f aca="false">IF($I229="","",$I229-N($G229)-N($H229))</f>
        <v/>
      </c>
      <c r="K229" s="28" t="str">
        <f aca="false">IF(OR($I229="",N($I229)=0),"",$J229/$I229)</f>
        <v/>
      </c>
      <c r="L229" s="29" t="str">
        <f aca="false">IF(N($E229)=0,"",N($F229)/$E229)</f>
        <v/>
      </c>
      <c r="M229" s="29" t="str">
        <f aca="false">IF(OR($J229="",N($E229)=0),"",$J229/$E229)</f>
        <v/>
      </c>
      <c r="N229" s="30" t="str">
        <f aca="false">IF($L229="","",IF($L229&gt;='Job Log'!$F$5,"On target","Under"))</f>
        <v/>
      </c>
    </row>
    <row r="230" customFormat="false" ht="15" hidden="false" customHeight="false" outlineLevel="0" collapsed="false">
      <c r="A230" s="19"/>
      <c r="B230" s="20"/>
      <c r="C230" s="20"/>
      <c r="D230" s="20"/>
      <c r="E230" s="21"/>
      <c r="F230" s="22"/>
      <c r="G230" s="22"/>
      <c r="H230" s="23" t="str">
        <f aca="false">IF(N($E230)=0,"",$E230*'Job Log'!$C$5)</f>
        <v/>
      </c>
      <c r="I230" s="23" t="str">
        <f aca="false">IF(N($F230)+N($G230)=0,"",N($F230)+N($G230))</f>
        <v/>
      </c>
      <c r="J230" s="23" t="str">
        <f aca="false">IF($I230="","",$I230-N($G230)-N($H230))</f>
        <v/>
      </c>
      <c r="K230" s="24" t="str">
        <f aca="false">IF(OR($I230="",N($I230)=0),"",$J230/$I230)</f>
        <v/>
      </c>
      <c r="L230" s="25" t="str">
        <f aca="false">IF(N($E230)=0,"",N($F230)/$E230)</f>
        <v/>
      </c>
      <c r="M230" s="25" t="str">
        <f aca="false">IF(OR($J230="",N($E230)=0),"",$J230/$E230)</f>
        <v/>
      </c>
      <c r="N230" s="26" t="str">
        <f aca="false">IF($L230="","",IF($L230&gt;='Job Log'!$F$5,"On target","Under"))</f>
        <v/>
      </c>
    </row>
    <row r="231" customFormat="false" ht="15" hidden="false" customHeight="false" outlineLevel="0" collapsed="false">
      <c r="A231" s="19"/>
      <c r="B231" s="20"/>
      <c r="C231" s="20"/>
      <c r="D231" s="20"/>
      <c r="E231" s="21"/>
      <c r="F231" s="22"/>
      <c r="G231" s="22"/>
      <c r="H231" s="27" t="str">
        <f aca="false">IF(N($E231)=0,"",$E231*'Job Log'!$C$5)</f>
        <v/>
      </c>
      <c r="I231" s="27" t="str">
        <f aca="false">IF(N($F231)+N($G231)=0,"",N($F231)+N($G231))</f>
        <v/>
      </c>
      <c r="J231" s="27" t="str">
        <f aca="false">IF($I231="","",$I231-N($G231)-N($H231))</f>
        <v/>
      </c>
      <c r="K231" s="28" t="str">
        <f aca="false">IF(OR($I231="",N($I231)=0),"",$J231/$I231)</f>
        <v/>
      </c>
      <c r="L231" s="29" t="str">
        <f aca="false">IF(N($E231)=0,"",N($F231)/$E231)</f>
        <v/>
      </c>
      <c r="M231" s="29" t="str">
        <f aca="false">IF(OR($J231="",N($E231)=0),"",$J231/$E231)</f>
        <v/>
      </c>
      <c r="N231" s="30" t="str">
        <f aca="false">IF($L231="","",IF($L231&gt;='Job Log'!$F$5,"On target","Under"))</f>
        <v/>
      </c>
    </row>
    <row r="232" customFormat="false" ht="15" hidden="false" customHeight="false" outlineLevel="0" collapsed="false">
      <c r="A232" s="19"/>
      <c r="B232" s="20"/>
      <c r="C232" s="20"/>
      <c r="D232" s="20"/>
      <c r="E232" s="21"/>
      <c r="F232" s="22"/>
      <c r="G232" s="22"/>
      <c r="H232" s="23" t="str">
        <f aca="false">IF(N($E232)=0,"",$E232*'Job Log'!$C$5)</f>
        <v/>
      </c>
      <c r="I232" s="23" t="str">
        <f aca="false">IF(N($F232)+N($G232)=0,"",N($F232)+N($G232))</f>
        <v/>
      </c>
      <c r="J232" s="23" t="str">
        <f aca="false">IF($I232="","",$I232-N($G232)-N($H232))</f>
        <v/>
      </c>
      <c r="K232" s="24" t="str">
        <f aca="false">IF(OR($I232="",N($I232)=0),"",$J232/$I232)</f>
        <v/>
      </c>
      <c r="L232" s="25" t="str">
        <f aca="false">IF(N($E232)=0,"",N($F232)/$E232)</f>
        <v/>
      </c>
      <c r="M232" s="25" t="str">
        <f aca="false">IF(OR($J232="",N($E232)=0),"",$J232/$E232)</f>
        <v/>
      </c>
      <c r="N232" s="26" t="str">
        <f aca="false">IF($L232="","",IF($L232&gt;='Job Log'!$F$5,"On target","Under"))</f>
        <v/>
      </c>
    </row>
    <row r="233" customFormat="false" ht="15" hidden="false" customHeight="false" outlineLevel="0" collapsed="false">
      <c r="A233" s="19"/>
      <c r="B233" s="20"/>
      <c r="C233" s="20"/>
      <c r="D233" s="20"/>
      <c r="E233" s="21"/>
      <c r="F233" s="22"/>
      <c r="G233" s="22"/>
      <c r="H233" s="27" t="str">
        <f aca="false">IF(N($E233)=0,"",$E233*'Job Log'!$C$5)</f>
        <v/>
      </c>
      <c r="I233" s="27" t="str">
        <f aca="false">IF(N($F233)+N($G233)=0,"",N($F233)+N($G233))</f>
        <v/>
      </c>
      <c r="J233" s="27" t="str">
        <f aca="false">IF($I233="","",$I233-N($G233)-N($H233))</f>
        <v/>
      </c>
      <c r="K233" s="28" t="str">
        <f aca="false">IF(OR($I233="",N($I233)=0),"",$J233/$I233)</f>
        <v/>
      </c>
      <c r="L233" s="29" t="str">
        <f aca="false">IF(N($E233)=0,"",N($F233)/$E233)</f>
        <v/>
      </c>
      <c r="M233" s="29" t="str">
        <f aca="false">IF(OR($J233="",N($E233)=0),"",$J233/$E233)</f>
        <v/>
      </c>
      <c r="N233" s="30" t="str">
        <f aca="false">IF($L233="","",IF($L233&gt;='Job Log'!$F$5,"On target","Under"))</f>
        <v/>
      </c>
    </row>
    <row r="234" customFormat="false" ht="15" hidden="false" customHeight="false" outlineLevel="0" collapsed="false">
      <c r="A234" s="19"/>
      <c r="B234" s="20"/>
      <c r="C234" s="20"/>
      <c r="D234" s="20"/>
      <c r="E234" s="21"/>
      <c r="F234" s="22"/>
      <c r="G234" s="22"/>
      <c r="H234" s="23" t="str">
        <f aca="false">IF(N($E234)=0,"",$E234*'Job Log'!$C$5)</f>
        <v/>
      </c>
      <c r="I234" s="23" t="str">
        <f aca="false">IF(N($F234)+N($G234)=0,"",N($F234)+N($G234))</f>
        <v/>
      </c>
      <c r="J234" s="23" t="str">
        <f aca="false">IF($I234="","",$I234-N($G234)-N($H234))</f>
        <v/>
      </c>
      <c r="K234" s="24" t="str">
        <f aca="false">IF(OR($I234="",N($I234)=0),"",$J234/$I234)</f>
        <v/>
      </c>
      <c r="L234" s="25" t="str">
        <f aca="false">IF(N($E234)=0,"",N($F234)/$E234)</f>
        <v/>
      </c>
      <c r="M234" s="25" t="str">
        <f aca="false">IF(OR($J234="",N($E234)=0),"",$J234/$E234)</f>
        <v/>
      </c>
      <c r="N234" s="26" t="str">
        <f aca="false">IF($L234="","",IF($L234&gt;='Job Log'!$F$5,"On target","Under"))</f>
        <v/>
      </c>
    </row>
    <row r="235" customFormat="false" ht="15" hidden="false" customHeight="false" outlineLevel="0" collapsed="false">
      <c r="A235" s="19"/>
      <c r="B235" s="20"/>
      <c r="C235" s="20"/>
      <c r="D235" s="20"/>
      <c r="E235" s="21"/>
      <c r="F235" s="22"/>
      <c r="G235" s="22"/>
      <c r="H235" s="27" t="str">
        <f aca="false">IF(N($E235)=0,"",$E235*'Job Log'!$C$5)</f>
        <v/>
      </c>
      <c r="I235" s="27" t="str">
        <f aca="false">IF(N($F235)+N($G235)=0,"",N($F235)+N($G235))</f>
        <v/>
      </c>
      <c r="J235" s="27" t="str">
        <f aca="false">IF($I235="","",$I235-N($G235)-N($H235))</f>
        <v/>
      </c>
      <c r="K235" s="28" t="str">
        <f aca="false">IF(OR($I235="",N($I235)=0),"",$J235/$I235)</f>
        <v/>
      </c>
      <c r="L235" s="29" t="str">
        <f aca="false">IF(N($E235)=0,"",N($F235)/$E235)</f>
        <v/>
      </c>
      <c r="M235" s="29" t="str">
        <f aca="false">IF(OR($J235="",N($E235)=0),"",$J235/$E235)</f>
        <v/>
      </c>
      <c r="N235" s="30" t="str">
        <f aca="false">IF($L235="","",IF($L235&gt;='Job Log'!$F$5,"On target","Under"))</f>
        <v/>
      </c>
    </row>
    <row r="236" customFormat="false" ht="15" hidden="false" customHeight="false" outlineLevel="0" collapsed="false">
      <c r="A236" s="19"/>
      <c r="B236" s="20"/>
      <c r="C236" s="20"/>
      <c r="D236" s="20"/>
      <c r="E236" s="21"/>
      <c r="F236" s="22"/>
      <c r="G236" s="22"/>
      <c r="H236" s="23" t="str">
        <f aca="false">IF(N($E236)=0,"",$E236*'Job Log'!$C$5)</f>
        <v/>
      </c>
      <c r="I236" s="23" t="str">
        <f aca="false">IF(N($F236)+N($G236)=0,"",N($F236)+N($G236))</f>
        <v/>
      </c>
      <c r="J236" s="23" t="str">
        <f aca="false">IF($I236="","",$I236-N($G236)-N($H236))</f>
        <v/>
      </c>
      <c r="K236" s="24" t="str">
        <f aca="false">IF(OR($I236="",N($I236)=0),"",$J236/$I236)</f>
        <v/>
      </c>
      <c r="L236" s="25" t="str">
        <f aca="false">IF(N($E236)=0,"",N($F236)/$E236)</f>
        <v/>
      </c>
      <c r="M236" s="25" t="str">
        <f aca="false">IF(OR($J236="",N($E236)=0),"",$J236/$E236)</f>
        <v/>
      </c>
      <c r="N236" s="26" t="str">
        <f aca="false">IF($L236="","",IF($L236&gt;='Job Log'!$F$5,"On target","Under"))</f>
        <v/>
      </c>
    </row>
    <row r="237" customFormat="false" ht="15" hidden="false" customHeight="false" outlineLevel="0" collapsed="false">
      <c r="A237" s="19"/>
      <c r="B237" s="20"/>
      <c r="C237" s="20"/>
      <c r="D237" s="20"/>
      <c r="E237" s="21"/>
      <c r="F237" s="22"/>
      <c r="G237" s="22"/>
      <c r="H237" s="27" t="str">
        <f aca="false">IF(N($E237)=0,"",$E237*'Job Log'!$C$5)</f>
        <v/>
      </c>
      <c r="I237" s="27" t="str">
        <f aca="false">IF(N($F237)+N($G237)=0,"",N($F237)+N($G237))</f>
        <v/>
      </c>
      <c r="J237" s="27" t="str">
        <f aca="false">IF($I237="","",$I237-N($G237)-N($H237))</f>
        <v/>
      </c>
      <c r="K237" s="28" t="str">
        <f aca="false">IF(OR($I237="",N($I237)=0),"",$J237/$I237)</f>
        <v/>
      </c>
      <c r="L237" s="29" t="str">
        <f aca="false">IF(N($E237)=0,"",N($F237)/$E237)</f>
        <v/>
      </c>
      <c r="M237" s="29" t="str">
        <f aca="false">IF(OR($J237="",N($E237)=0),"",$J237/$E237)</f>
        <v/>
      </c>
      <c r="N237" s="30" t="str">
        <f aca="false">IF($L237="","",IF($L237&gt;='Job Log'!$F$5,"On target","Under"))</f>
        <v/>
      </c>
    </row>
    <row r="238" customFormat="false" ht="15" hidden="false" customHeight="false" outlineLevel="0" collapsed="false">
      <c r="A238" s="19"/>
      <c r="B238" s="20"/>
      <c r="C238" s="20"/>
      <c r="D238" s="20"/>
      <c r="E238" s="21"/>
      <c r="F238" s="22"/>
      <c r="G238" s="22"/>
      <c r="H238" s="23" t="str">
        <f aca="false">IF(N($E238)=0,"",$E238*'Job Log'!$C$5)</f>
        <v/>
      </c>
      <c r="I238" s="23" t="str">
        <f aca="false">IF(N($F238)+N($G238)=0,"",N($F238)+N($G238))</f>
        <v/>
      </c>
      <c r="J238" s="23" t="str">
        <f aca="false">IF($I238="","",$I238-N($G238)-N($H238))</f>
        <v/>
      </c>
      <c r="K238" s="24" t="str">
        <f aca="false">IF(OR($I238="",N($I238)=0),"",$J238/$I238)</f>
        <v/>
      </c>
      <c r="L238" s="25" t="str">
        <f aca="false">IF(N($E238)=0,"",N($F238)/$E238)</f>
        <v/>
      </c>
      <c r="M238" s="25" t="str">
        <f aca="false">IF(OR($J238="",N($E238)=0),"",$J238/$E238)</f>
        <v/>
      </c>
      <c r="N238" s="26" t="str">
        <f aca="false">IF($L238="","",IF($L238&gt;='Job Log'!$F$5,"On target","Under"))</f>
        <v/>
      </c>
    </row>
    <row r="239" customFormat="false" ht="15" hidden="false" customHeight="false" outlineLevel="0" collapsed="false">
      <c r="A239" s="19"/>
      <c r="B239" s="20"/>
      <c r="C239" s="20"/>
      <c r="D239" s="20"/>
      <c r="E239" s="21"/>
      <c r="F239" s="22"/>
      <c r="G239" s="22"/>
      <c r="H239" s="27" t="str">
        <f aca="false">IF(N($E239)=0,"",$E239*'Job Log'!$C$5)</f>
        <v/>
      </c>
      <c r="I239" s="27" t="str">
        <f aca="false">IF(N($F239)+N($G239)=0,"",N($F239)+N($G239))</f>
        <v/>
      </c>
      <c r="J239" s="27" t="str">
        <f aca="false">IF($I239="","",$I239-N($G239)-N($H239))</f>
        <v/>
      </c>
      <c r="K239" s="28" t="str">
        <f aca="false">IF(OR($I239="",N($I239)=0),"",$J239/$I239)</f>
        <v/>
      </c>
      <c r="L239" s="29" t="str">
        <f aca="false">IF(N($E239)=0,"",N($F239)/$E239)</f>
        <v/>
      </c>
      <c r="M239" s="29" t="str">
        <f aca="false">IF(OR($J239="",N($E239)=0),"",$J239/$E239)</f>
        <v/>
      </c>
      <c r="N239" s="30" t="str">
        <f aca="false">IF($L239="","",IF($L239&gt;='Job Log'!$F$5,"On target","Under"))</f>
        <v/>
      </c>
    </row>
    <row r="240" customFormat="false" ht="15" hidden="false" customHeight="false" outlineLevel="0" collapsed="false">
      <c r="A240" s="19"/>
      <c r="B240" s="20"/>
      <c r="C240" s="20"/>
      <c r="D240" s="20"/>
      <c r="E240" s="21"/>
      <c r="F240" s="22"/>
      <c r="G240" s="22"/>
      <c r="H240" s="23" t="str">
        <f aca="false">IF(N($E240)=0,"",$E240*'Job Log'!$C$5)</f>
        <v/>
      </c>
      <c r="I240" s="23" t="str">
        <f aca="false">IF(N($F240)+N($G240)=0,"",N($F240)+N($G240))</f>
        <v/>
      </c>
      <c r="J240" s="23" t="str">
        <f aca="false">IF($I240="","",$I240-N($G240)-N($H240))</f>
        <v/>
      </c>
      <c r="K240" s="24" t="str">
        <f aca="false">IF(OR($I240="",N($I240)=0),"",$J240/$I240)</f>
        <v/>
      </c>
      <c r="L240" s="25" t="str">
        <f aca="false">IF(N($E240)=0,"",N($F240)/$E240)</f>
        <v/>
      </c>
      <c r="M240" s="25" t="str">
        <f aca="false">IF(OR($J240="",N($E240)=0),"",$J240/$E240)</f>
        <v/>
      </c>
      <c r="N240" s="26" t="str">
        <f aca="false">IF($L240="","",IF($L240&gt;='Job Log'!$F$5,"On target","Under"))</f>
        <v/>
      </c>
    </row>
    <row r="241" customFormat="false" ht="15" hidden="false" customHeight="false" outlineLevel="0" collapsed="false">
      <c r="A241" s="19"/>
      <c r="B241" s="20"/>
      <c r="C241" s="20"/>
      <c r="D241" s="20"/>
      <c r="E241" s="21"/>
      <c r="F241" s="22"/>
      <c r="G241" s="22"/>
      <c r="H241" s="27" t="str">
        <f aca="false">IF(N($E241)=0,"",$E241*'Job Log'!$C$5)</f>
        <v/>
      </c>
      <c r="I241" s="27" t="str">
        <f aca="false">IF(N($F241)+N($G241)=0,"",N($F241)+N($G241))</f>
        <v/>
      </c>
      <c r="J241" s="27" t="str">
        <f aca="false">IF($I241="","",$I241-N($G241)-N($H241))</f>
        <v/>
      </c>
      <c r="K241" s="28" t="str">
        <f aca="false">IF(OR($I241="",N($I241)=0),"",$J241/$I241)</f>
        <v/>
      </c>
      <c r="L241" s="29" t="str">
        <f aca="false">IF(N($E241)=0,"",N($F241)/$E241)</f>
        <v/>
      </c>
      <c r="M241" s="29" t="str">
        <f aca="false">IF(OR($J241="",N($E241)=0),"",$J241/$E241)</f>
        <v/>
      </c>
      <c r="N241" s="30" t="str">
        <f aca="false">IF($L241="","",IF($L241&gt;='Job Log'!$F$5,"On target","Under"))</f>
        <v/>
      </c>
    </row>
    <row r="242" customFormat="false" ht="15" hidden="false" customHeight="false" outlineLevel="0" collapsed="false">
      <c r="A242" s="19"/>
      <c r="B242" s="20"/>
      <c r="C242" s="20"/>
      <c r="D242" s="20"/>
      <c r="E242" s="21"/>
      <c r="F242" s="22"/>
      <c r="G242" s="22"/>
      <c r="H242" s="23" t="str">
        <f aca="false">IF(N($E242)=0,"",$E242*'Job Log'!$C$5)</f>
        <v/>
      </c>
      <c r="I242" s="23" t="str">
        <f aca="false">IF(N($F242)+N($G242)=0,"",N($F242)+N($G242))</f>
        <v/>
      </c>
      <c r="J242" s="23" t="str">
        <f aca="false">IF($I242="","",$I242-N($G242)-N($H242))</f>
        <v/>
      </c>
      <c r="K242" s="24" t="str">
        <f aca="false">IF(OR($I242="",N($I242)=0),"",$J242/$I242)</f>
        <v/>
      </c>
      <c r="L242" s="25" t="str">
        <f aca="false">IF(N($E242)=0,"",N($F242)/$E242)</f>
        <v/>
      </c>
      <c r="M242" s="25" t="str">
        <f aca="false">IF(OR($J242="",N($E242)=0),"",$J242/$E242)</f>
        <v/>
      </c>
      <c r="N242" s="26" t="str">
        <f aca="false">IF($L242="","",IF($L242&gt;='Job Log'!$F$5,"On target","Under"))</f>
        <v/>
      </c>
    </row>
    <row r="243" customFormat="false" ht="15" hidden="false" customHeight="false" outlineLevel="0" collapsed="false">
      <c r="A243" s="19"/>
      <c r="B243" s="20"/>
      <c r="C243" s="20"/>
      <c r="D243" s="20"/>
      <c r="E243" s="21"/>
      <c r="F243" s="22"/>
      <c r="G243" s="22"/>
      <c r="H243" s="27" t="str">
        <f aca="false">IF(N($E243)=0,"",$E243*'Job Log'!$C$5)</f>
        <v/>
      </c>
      <c r="I243" s="27" t="str">
        <f aca="false">IF(N($F243)+N($G243)=0,"",N($F243)+N($G243))</f>
        <v/>
      </c>
      <c r="J243" s="27" t="str">
        <f aca="false">IF($I243="","",$I243-N($G243)-N($H243))</f>
        <v/>
      </c>
      <c r="K243" s="28" t="str">
        <f aca="false">IF(OR($I243="",N($I243)=0),"",$J243/$I243)</f>
        <v/>
      </c>
      <c r="L243" s="29" t="str">
        <f aca="false">IF(N($E243)=0,"",N($F243)/$E243)</f>
        <v/>
      </c>
      <c r="M243" s="29" t="str">
        <f aca="false">IF(OR($J243="",N($E243)=0),"",$J243/$E243)</f>
        <v/>
      </c>
      <c r="N243" s="30" t="str">
        <f aca="false">IF($L243="","",IF($L243&gt;='Job Log'!$F$5,"On target","Under"))</f>
        <v/>
      </c>
    </row>
    <row r="244" customFormat="false" ht="15" hidden="false" customHeight="false" outlineLevel="0" collapsed="false">
      <c r="A244" s="19"/>
      <c r="B244" s="20"/>
      <c r="C244" s="20"/>
      <c r="D244" s="20"/>
      <c r="E244" s="21"/>
      <c r="F244" s="22"/>
      <c r="G244" s="22"/>
      <c r="H244" s="23" t="str">
        <f aca="false">IF(N($E244)=0,"",$E244*'Job Log'!$C$5)</f>
        <v/>
      </c>
      <c r="I244" s="23" t="str">
        <f aca="false">IF(N($F244)+N($G244)=0,"",N($F244)+N($G244))</f>
        <v/>
      </c>
      <c r="J244" s="23" t="str">
        <f aca="false">IF($I244="","",$I244-N($G244)-N($H244))</f>
        <v/>
      </c>
      <c r="K244" s="24" t="str">
        <f aca="false">IF(OR($I244="",N($I244)=0),"",$J244/$I244)</f>
        <v/>
      </c>
      <c r="L244" s="25" t="str">
        <f aca="false">IF(N($E244)=0,"",N($F244)/$E244)</f>
        <v/>
      </c>
      <c r="M244" s="25" t="str">
        <f aca="false">IF(OR($J244="",N($E244)=0),"",$J244/$E244)</f>
        <v/>
      </c>
      <c r="N244" s="26" t="str">
        <f aca="false">IF($L244="","",IF($L244&gt;='Job Log'!$F$5,"On target","Under"))</f>
        <v/>
      </c>
    </row>
    <row r="245" customFormat="false" ht="15" hidden="false" customHeight="false" outlineLevel="0" collapsed="false">
      <c r="A245" s="19"/>
      <c r="B245" s="20"/>
      <c r="C245" s="20"/>
      <c r="D245" s="20"/>
      <c r="E245" s="21"/>
      <c r="F245" s="22"/>
      <c r="G245" s="22"/>
      <c r="H245" s="27" t="str">
        <f aca="false">IF(N($E245)=0,"",$E245*'Job Log'!$C$5)</f>
        <v/>
      </c>
      <c r="I245" s="27" t="str">
        <f aca="false">IF(N($F245)+N($G245)=0,"",N($F245)+N($G245))</f>
        <v/>
      </c>
      <c r="J245" s="27" t="str">
        <f aca="false">IF($I245="","",$I245-N($G245)-N($H245))</f>
        <v/>
      </c>
      <c r="K245" s="28" t="str">
        <f aca="false">IF(OR($I245="",N($I245)=0),"",$J245/$I245)</f>
        <v/>
      </c>
      <c r="L245" s="29" t="str">
        <f aca="false">IF(N($E245)=0,"",N($F245)/$E245)</f>
        <v/>
      </c>
      <c r="M245" s="29" t="str">
        <f aca="false">IF(OR($J245="",N($E245)=0),"",$J245/$E245)</f>
        <v/>
      </c>
      <c r="N245" s="30" t="str">
        <f aca="false">IF($L245="","",IF($L245&gt;='Job Log'!$F$5,"On target","Under"))</f>
        <v/>
      </c>
    </row>
    <row r="246" customFormat="false" ht="15" hidden="false" customHeight="false" outlineLevel="0" collapsed="false">
      <c r="A246" s="19"/>
      <c r="B246" s="20"/>
      <c r="C246" s="20"/>
      <c r="D246" s="20"/>
      <c r="E246" s="21"/>
      <c r="F246" s="22"/>
      <c r="G246" s="22"/>
      <c r="H246" s="23" t="str">
        <f aca="false">IF(N($E246)=0,"",$E246*'Job Log'!$C$5)</f>
        <v/>
      </c>
      <c r="I246" s="23" t="str">
        <f aca="false">IF(N($F246)+N($G246)=0,"",N($F246)+N($G246))</f>
        <v/>
      </c>
      <c r="J246" s="23" t="str">
        <f aca="false">IF($I246="","",$I246-N($G246)-N($H246))</f>
        <v/>
      </c>
      <c r="K246" s="24" t="str">
        <f aca="false">IF(OR($I246="",N($I246)=0),"",$J246/$I246)</f>
        <v/>
      </c>
      <c r="L246" s="25" t="str">
        <f aca="false">IF(N($E246)=0,"",N($F246)/$E246)</f>
        <v/>
      </c>
      <c r="M246" s="25" t="str">
        <f aca="false">IF(OR($J246="",N($E246)=0),"",$J246/$E246)</f>
        <v/>
      </c>
      <c r="N246" s="26" t="str">
        <f aca="false">IF($L246="","",IF($L246&gt;='Job Log'!$F$5,"On target","Under"))</f>
        <v/>
      </c>
    </row>
    <row r="247" customFormat="false" ht="15" hidden="false" customHeight="false" outlineLevel="0" collapsed="false">
      <c r="A247" s="19"/>
      <c r="B247" s="20"/>
      <c r="C247" s="20"/>
      <c r="D247" s="20"/>
      <c r="E247" s="21"/>
      <c r="F247" s="22"/>
      <c r="G247" s="22"/>
      <c r="H247" s="27" t="str">
        <f aca="false">IF(N($E247)=0,"",$E247*'Job Log'!$C$5)</f>
        <v/>
      </c>
      <c r="I247" s="27" t="str">
        <f aca="false">IF(N($F247)+N($G247)=0,"",N($F247)+N($G247))</f>
        <v/>
      </c>
      <c r="J247" s="27" t="str">
        <f aca="false">IF($I247="","",$I247-N($G247)-N($H247))</f>
        <v/>
      </c>
      <c r="K247" s="28" t="str">
        <f aca="false">IF(OR($I247="",N($I247)=0),"",$J247/$I247)</f>
        <v/>
      </c>
      <c r="L247" s="29" t="str">
        <f aca="false">IF(N($E247)=0,"",N($F247)/$E247)</f>
        <v/>
      </c>
      <c r="M247" s="29" t="str">
        <f aca="false">IF(OR($J247="",N($E247)=0),"",$J247/$E247)</f>
        <v/>
      </c>
      <c r="N247" s="30" t="str">
        <f aca="false">IF($L247="","",IF($L247&gt;='Job Log'!$F$5,"On target","Under"))</f>
        <v/>
      </c>
    </row>
    <row r="248" customFormat="false" ht="15" hidden="false" customHeight="false" outlineLevel="0" collapsed="false">
      <c r="A248" s="19"/>
      <c r="B248" s="20"/>
      <c r="C248" s="20"/>
      <c r="D248" s="20"/>
      <c r="E248" s="21"/>
      <c r="F248" s="22"/>
      <c r="G248" s="22"/>
      <c r="H248" s="23" t="str">
        <f aca="false">IF(N($E248)=0,"",$E248*'Job Log'!$C$5)</f>
        <v/>
      </c>
      <c r="I248" s="23" t="str">
        <f aca="false">IF(N($F248)+N($G248)=0,"",N($F248)+N($G248))</f>
        <v/>
      </c>
      <c r="J248" s="23" t="str">
        <f aca="false">IF($I248="","",$I248-N($G248)-N($H248))</f>
        <v/>
      </c>
      <c r="K248" s="24" t="str">
        <f aca="false">IF(OR($I248="",N($I248)=0),"",$J248/$I248)</f>
        <v/>
      </c>
      <c r="L248" s="25" t="str">
        <f aca="false">IF(N($E248)=0,"",N($F248)/$E248)</f>
        <v/>
      </c>
      <c r="M248" s="25" t="str">
        <f aca="false">IF(OR($J248="",N($E248)=0),"",$J248/$E248)</f>
        <v/>
      </c>
      <c r="N248" s="26" t="str">
        <f aca="false">IF($L248="","",IF($L248&gt;='Job Log'!$F$5,"On target","Under"))</f>
        <v/>
      </c>
    </row>
    <row r="249" customFormat="false" ht="15" hidden="false" customHeight="false" outlineLevel="0" collapsed="false">
      <c r="A249" s="19"/>
      <c r="B249" s="20"/>
      <c r="C249" s="20"/>
      <c r="D249" s="20"/>
      <c r="E249" s="21"/>
      <c r="F249" s="22"/>
      <c r="G249" s="22"/>
      <c r="H249" s="27" t="str">
        <f aca="false">IF(N($E249)=0,"",$E249*'Job Log'!$C$5)</f>
        <v/>
      </c>
      <c r="I249" s="27" t="str">
        <f aca="false">IF(N($F249)+N($G249)=0,"",N($F249)+N($G249))</f>
        <v/>
      </c>
      <c r="J249" s="27" t="str">
        <f aca="false">IF($I249="","",$I249-N($G249)-N($H249))</f>
        <v/>
      </c>
      <c r="K249" s="28" t="str">
        <f aca="false">IF(OR($I249="",N($I249)=0),"",$J249/$I249)</f>
        <v/>
      </c>
      <c r="L249" s="29" t="str">
        <f aca="false">IF(N($E249)=0,"",N($F249)/$E249)</f>
        <v/>
      </c>
      <c r="M249" s="29" t="str">
        <f aca="false">IF(OR($J249="",N($E249)=0),"",$J249/$E249)</f>
        <v/>
      </c>
      <c r="N249" s="30" t="str">
        <f aca="false">IF($L249="","",IF($L249&gt;='Job Log'!$F$5,"On target","Under"))</f>
        <v/>
      </c>
    </row>
    <row r="250" customFormat="false" ht="15" hidden="false" customHeight="false" outlineLevel="0" collapsed="false">
      <c r="A250" s="19"/>
      <c r="B250" s="20"/>
      <c r="C250" s="20"/>
      <c r="D250" s="20"/>
      <c r="E250" s="21"/>
      <c r="F250" s="22"/>
      <c r="G250" s="22"/>
      <c r="H250" s="23" t="str">
        <f aca="false">IF(N($E250)=0,"",$E250*'Job Log'!$C$5)</f>
        <v/>
      </c>
      <c r="I250" s="23" t="str">
        <f aca="false">IF(N($F250)+N($G250)=0,"",N($F250)+N($G250))</f>
        <v/>
      </c>
      <c r="J250" s="23" t="str">
        <f aca="false">IF($I250="","",$I250-N($G250)-N($H250))</f>
        <v/>
      </c>
      <c r="K250" s="24" t="str">
        <f aca="false">IF(OR($I250="",N($I250)=0),"",$J250/$I250)</f>
        <v/>
      </c>
      <c r="L250" s="25" t="str">
        <f aca="false">IF(N($E250)=0,"",N($F250)/$E250)</f>
        <v/>
      </c>
      <c r="M250" s="25" t="str">
        <f aca="false">IF(OR($J250="",N($E250)=0),"",$J250/$E250)</f>
        <v/>
      </c>
      <c r="N250" s="26" t="str">
        <f aca="false">IF($L250="","",IF($L250&gt;='Job Log'!$F$5,"On target","Under"))</f>
        <v/>
      </c>
    </row>
    <row r="251" customFormat="false" ht="15" hidden="false" customHeight="false" outlineLevel="0" collapsed="false">
      <c r="A251" s="19"/>
      <c r="B251" s="20"/>
      <c r="C251" s="20"/>
      <c r="D251" s="20"/>
      <c r="E251" s="21"/>
      <c r="F251" s="22"/>
      <c r="G251" s="22"/>
      <c r="H251" s="27" t="str">
        <f aca="false">IF(N($E251)=0,"",$E251*'Job Log'!$C$5)</f>
        <v/>
      </c>
      <c r="I251" s="27" t="str">
        <f aca="false">IF(N($F251)+N($G251)=0,"",N($F251)+N($G251))</f>
        <v/>
      </c>
      <c r="J251" s="27" t="str">
        <f aca="false">IF($I251="","",$I251-N($G251)-N($H251))</f>
        <v/>
      </c>
      <c r="K251" s="28" t="str">
        <f aca="false">IF(OR($I251="",N($I251)=0),"",$J251/$I251)</f>
        <v/>
      </c>
      <c r="L251" s="29" t="str">
        <f aca="false">IF(N($E251)=0,"",N($F251)/$E251)</f>
        <v/>
      </c>
      <c r="M251" s="29" t="str">
        <f aca="false">IF(OR($J251="",N($E251)=0),"",$J251/$E251)</f>
        <v/>
      </c>
      <c r="N251" s="30" t="str">
        <f aca="false">IF($L251="","",IF($L251&gt;='Job Log'!$F$5,"On target","Under"))</f>
        <v/>
      </c>
    </row>
    <row r="252" customFormat="false" ht="15" hidden="false" customHeight="false" outlineLevel="0" collapsed="false">
      <c r="A252" s="19"/>
      <c r="B252" s="20"/>
      <c r="C252" s="20"/>
      <c r="D252" s="20"/>
      <c r="E252" s="21"/>
      <c r="F252" s="22"/>
      <c r="G252" s="22"/>
      <c r="H252" s="23" t="str">
        <f aca="false">IF(N($E252)=0,"",$E252*'Job Log'!$C$5)</f>
        <v/>
      </c>
      <c r="I252" s="23" t="str">
        <f aca="false">IF(N($F252)+N($G252)=0,"",N($F252)+N($G252))</f>
        <v/>
      </c>
      <c r="J252" s="23" t="str">
        <f aca="false">IF($I252="","",$I252-N($G252)-N($H252))</f>
        <v/>
      </c>
      <c r="K252" s="24" t="str">
        <f aca="false">IF(OR($I252="",N($I252)=0),"",$J252/$I252)</f>
        <v/>
      </c>
      <c r="L252" s="25" t="str">
        <f aca="false">IF(N($E252)=0,"",N($F252)/$E252)</f>
        <v/>
      </c>
      <c r="M252" s="25" t="str">
        <f aca="false">IF(OR($J252="",N($E252)=0),"",$J252/$E252)</f>
        <v/>
      </c>
      <c r="N252" s="26" t="str">
        <f aca="false">IF($L252="","",IF($L252&gt;='Job Log'!$F$5,"On target","Under"))</f>
        <v/>
      </c>
    </row>
    <row r="253" customFormat="false" ht="15" hidden="false" customHeight="false" outlineLevel="0" collapsed="false">
      <c r="A253" s="19"/>
      <c r="B253" s="20"/>
      <c r="C253" s="20"/>
      <c r="D253" s="20"/>
      <c r="E253" s="21"/>
      <c r="F253" s="22"/>
      <c r="G253" s="22"/>
      <c r="H253" s="27" t="str">
        <f aca="false">IF(N($E253)=0,"",$E253*'Job Log'!$C$5)</f>
        <v/>
      </c>
      <c r="I253" s="27" t="str">
        <f aca="false">IF(N($F253)+N($G253)=0,"",N($F253)+N($G253))</f>
        <v/>
      </c>
      <c r="J253" s="27" t="str">
        <f aca="false">IF($I253="","",$I253-N($G253)-N($H253))</f>
        <v/>
      </c>
      <c r="K253" s="28" t="str">
        <f aca="false">IF(OR($I253="",N($I253)=0),"",$J253/$I253)</f>
        <v/>
      </c>
      <c r="L253" s="29" t="str">
        <f aca="false">IF(N($E253)=0,"",N($F253)/$E253)</f>
        <v/>
      </c>
      <c r="M253" s="29" t="str">
        <f aca="false">IF(OR($J253="",N($E253)=0),"",$J253/$E253)</f>
        <v/>
      </c>
      <c r="N253" s="30" t="str">
        <f aca="false">IF($L253="","",IF($L253&gt;='Job Log'!$F$5,"On target","Under"))</f>
        <v/>
      </c>
    </row>
    <row r="254" customFormat="false" ht="15" hidden="false" customHeight="false" outlineLevel="0" collapsed="false">
      <c r="A254" s="19"/>
      <c r="B254" s="20"/>
      <c r="C254" s="20"/>
      <c r="D254" s="20"/>
      <c r="E254" s="21"/>
      <c r="F254" s="22"/>
      <c r="G254" s="22"/>
      <c r="H254" s="23" t="str">
        <f aca="false">IF(N($E254)=0,"",$E254*'Job Log'!$C$5)</f>
        <v/>
      </c>
      <c r="I254" s="23" t="str">
        <f aca="false">IF(N($F254)+N($G254)=0,"",N($F254)+N($G254))</f>
        <v/>
      </c>
      <c r="J254" s="23" t="str">
        <f aca="false">IF($I254="","",$I254-N($G254)-N($H254))</f>
        <v/>
      </c>
      <c r="K254" s="24" t="str">
        <f aca="false">IF(OR($I254="",N($I254)=0),"",$J254/$I254)</f>
        <v/>
      </c>
      <c r="L254" s="25" t="str">
        <f aca="false">IF(N($E254)=0,"",N($F254)/$E254)</f>
        <v/>
      </c>
      <c r="M254" s="25" t="str">
        <f aca="false">IF(OR($J254="",N($E254)=0),"",$J254/$E254)</f>
        <v/>
      </c>
      <c r="N254" s="26" t="str">
        <f aca="false">IF($L254="","",IF($L254&gt;='Job Log'!$F$5,"On target","Under"))</f>
        <v/>
      </c>
    </row>
    <row r="255" customFormat="false" ht="15" hidden="false" customHeight="false" outlineLevel="0" collapsed="false">
      <c r="A255" s="19"/>
      <c r="B255" s="20"/>
      <c r="C255" s="20"/>
      <c r="D255" s="20"/>
      <c r="E255" s="21"/>
      <c r="F255" s="22"/>
      <c r="G255" s="22"/>
      <c r="H255" s="27" t="str">
        <f aca="false">IF(N($E255)=0,"",$E255*'Job Log'!$C$5)</f>
        <v/>
      </c>
      <c r="I255" s="27" t="str">
        <f aca="false">IF(N($F255)+N($G255)=0,"",N($F255)+N($G255))</f>
        <v/>
      </c>
      <c r="J255" s="27" t="str">
        <f aca="false">IF($I255="","",$I255-N($G255)-N($H255))</f>
        <v/>
      </c>
      <c r="K255" s="28" t="str">
        <f aca="false">IF(OR($I255="",N($I255)=0),"",$J255/$I255)</f>
        <v/>
      </c>
      <c r="L255" s="29" t="str">
        <f aca="false">IF(N($E255)=0,"",N($F255)/$E255)</f>
        <v/>
      </c>
      <c r="M255" s="29" t="str">
        <f aca="false">IF(OR($J255="",N($E255)=0),"",$J255/$E255)</f>
        <v/>
      </c>
      <c r="N255" s="30" t="str">
        <f aca="false">IF($L255="","",IF($L255&gt;='Job Log'!$F$5,"On target","Under"))</f>
        <v/>
      </c>
    </row>
    <row r="256" customFormat="false" ht="15" hidden="false" customHeight="false" outlineLevel="0" collapsed="false">
      <c r="A256" s="19"/>
      <c r="B256" s="20"/>
      <c r="C256" s="20"/>
      <c r="D256" s="20"/>
      <c r="E256" s="21"/>
      <c r="F256" s="22"/>
      <c r="G256" s="22"/>
      <c r="H256" s="23" t="str">
        <f aca="false">IF(N($E256)=0,"",$E256*'Job Log'!$C$5)</f>
        <v/>
      </c>
      <c r="I256" s="23" t="str">
        <f aca="false">IF(N($F256)+N($G256)=0,"",N($F256)+N($G256))</f>
        <v/>
      </c>
      <c r="J256" s="23" t="str">
        <f aca="false">IF($I256="","",$I256-N($G256)-N($H256))</f>
        <v/>
      </c>
      <c r="K256" s="24" t="str">
        <f aca="false">IF(OR($I256="",N($I256)=0),"",$J256/$I256)</f>
        <v/>
      </c>
      <c r="L256" s="25" t="str">
        <f aca="false">IF(N($E256)=0,"",N($F256)/$E256)</f>
        <v/>
      </c>
      <c r="M256" s="25" t="str">
        <f aca="false">IF(OR($J256="",N($E256)=0),"",$J256/$E256)</f>
        <v/>
      </c>
      <c r="N256" s="26" t="str">
        <f aca="false">IF($L256="","",IF($L256&gt;='Job Log'!$F$5,"On target","Under"))</f>
        <v/>
      </c>
    </row>
    <row r="257" customFormat="false" ht="15" hidden="false" customHeight="false" outlineLevel="0" collapsed="false">
      <c r="A257" s="19"/>
      <c r="B257" s="20"/>
      <c r="C257" s="20"/>
      <c r="D257" s="20"/>
      <c r="E257" s="21"/>
      <c r="F257" s="22"/>
      <c r="G257" s="22"/>
      <c r="H257" s="27" t="str">
        <f aca="false">IF(N($E257)=0,"",$E257*'Job Log'!$C$5)</f>
        <v/>
      </c>
      <c r="I257" s="27" t="str">
        <f aca="false">IF(N($F257)+N($G257)=0,"",N($F257)+N($G257))</f>
        <v/>
      </c>
      <c r="J257" s="27" t="str">
        <f aca="false">IF($I257="","",$I257-N($G257)-N($H257))</f>
        <v/>
      </c>
      <c r="K257" s="28" t="str">
        <f aca="false">IF(OR($I257="",N($I257)=0),"",$J257/$I257)</f>
        <v/>
      </c>
      <c r="L257" s="29" t="str">
        <f aca="false">IF(N($E257)=0,"",N($F257)/$E257)</f>
        <v/>
      </c>
      <c r="M257" s="29" t="str">
        <f aca="false">IF(OR($J257="",N($E257)=0),"",$J257/$E257)</f>
        <v/>
      </c>
      <c r="N257" s="30" t="str">
        <f aca="false">IF($L257="","",IF($L257&gt;='Job Log'!$F$5,"On target","Under"))</f>
        <v/>
      </c>
    </row>
    <row r="258" customFormat="false" ht="15" hidden="false" customHeight="false" outlineLevel="0" collapsed="false">
      <c r="A258" s="19"/>
      <c r="B258" s="20"/>
      <c r="C258" s="20"/>
      <c r="D258" s="20"/>
      <c r="E258" s="21"/>
      <c r="F258" s="22"/>
      <c r="G258" s="22"/>
      <c r="H258" s="23" t="str">
        <f aca="false">IF(N($E258)=0,"",$E258*'Job Log'!$C$5)</f>
        <v/>
      </c>
      <c r="I258" s="23" t="str">
        <f aca="false">IF(N($F258)+N($G258)=0,"",N($F258)+N($G258))</f>
        <v/>
      </c>
      <c r="J258" s="23" t="str">
        <f aca="false">IF($I258="","",$I258-N($G258)-N($H258))</f>
        <v/>
      </c>
      <c r="K258" s="24" t="str">
        <f aca="false">IF(OR($I258="",N($I258)=0),"",$J258/$I258)</f>
        <v/>
      </c>
      <c r="L258" s="25" t="str">
        <f aca="false">IF(N($E258)=0,"",N($F258)/$E258)</f>
        <v/>
      </c>
      <c r="M258" s="25" t="str">
        <f aca="false">IF(OR($J258="",N($E258)=0),"",$J258/$E258)</f>
        <v/>
      </c>
      <c r="N258" s="26" t="str">
        <f aca="false">IF($L258="","",IF($L258&gt;='Job Log'!$F$5,"On target","Under"))</f>
        <v/>
      </c>
    </row>
    <row r="259" customFormat="false" ht="15" hidden="false" customHeight="false" outlineLevel="0" collapsed="false">
      <c r="A259" s="19"/>
      <c r="B259" s="20"/>
      <c r="C259" s="20"/>
      <c r="D259" s="20"/>
      <c r="E259" s="21"/>
      <c r="F259" s="22"/>
      <c r="G259" s="22"/>
      <c r="H259" s="27" t="str">
        <f aca="false">IF(N($E259)=0,"",$E259*'Job Log'!$C$5)</f>
        <v/>
      </c>
      <c r="I259" s="27" t="str">
        <f aca="false">IF(N($F259)+N($G259)=0,"",N($F259)+N($G259))</f>
        <v/>
      </c>
      <c r="J259" s="27" t="str">
        <f aca="false">IF($I259="","",$I259-N($G259)-N($H259))</f>
        <v/>
      </c>
      <c r="K259" s="28" t="str">
        <f aca="false">IF(OR($I259="",N($I259)=0),"",$J259/$I259)</f>
        <v/>
      </c>
      <c r="L259" s="29" t="str">
        <f aca="false">IF(N($E259)=0,"",N($F259)/$E259)</f>
        <v/>
      </c>
      <c r="M259" s="29" t="str">
        <f aca="false">IF(OR($J259="",N($E259)=0),"",$J259/$E259)</f>
        <v/>
      </c>
      <c r="N259" s="30" t="str">
        <f aca="false">IF($L259="","",IF($L259&gt;='Job Log'!$F$5,"On target","Under"))</f>
        <v/>
      </c>
    </row>
    <row r="260" customFormat="false" ht="15" hidden="false" customHeight="false" outlineLevel="0" collapsed="false">
      <c r="A260" s="19"/>
      <c r="B260" s="20"/>
      <c r="C260" s="20"/>
      <c r="D260" s="20"/>
      <c r="E260" s="21"/>
      <c r="F260" s="22"/>
      <c r="G260" s="22"/>
      <c r="H260" s="23" t="str">
        <f aca="false">IF(N($E260)=0,"",$E260*'Job Log'!$C$5)</f>
        <v/>
      </c>
      <c r="I260" s="23" t="str">
        <f aca="false">IF(N($F260)+N($G260)=0,"",N($F260)+N($G260))</f>
        <v/>
      </c>
      <c r="J260" s="23" t="str">
        <f aca="false">IF($I260="","",$I260-N($G260)-N($H260))</f>
        <v/>
      </c>
      <c r="K260" s="24" t="str">
        <f aca="false">IF(OR($I260="",N($I260)=0),"",$J260/$I260)</f>
        <v/>
      </c>
      <c r="L260" s="25" t="str">
        <f aca="false">IF(N($E260)=0,"",N($F260)/$E260)</f>
        <v/>
      </c>
      <c r="M260" s="25" t="str">
        <f aca="false">IF(OR($J260="",N($E260)=0),"",$J260/$E260)</f>
        <v/>
      </c>
      <c r="N260" s="26" t="str">
        <f aca="false">IF($L260="","",IF($L260&gt;='Job Log'!$F$5,"On target","Under"))</f>
        <v/>
      </c>
    </row>
    <row r="261" customFormat="false" ht="15" hidden="false" customHeight="false" outlineLevel="0" collapsed="false">
      <c r="A261" s="19"/>
      <c r="B261" s="20"/>
      <c r="C261" s="20"/>
      <c r="D261" s="20"/>
      <c r="E261" s="21"/>
      <c r="F261" s="22"/>
      <c r="G261" s="22"/>
      <c r="H261" s="27" t="str">
        <f aca="false">IF(N($E261)=0,"",$E261*'Job Log'!$C$5)</f>
        <v/>
      </c>
      <c r="I261" s="27" t="str">
        <f aca="false">IF(N($F261)+N($G261)=0,"",N($F261)+N($G261))</f>
        <v/>
      </c>
      <c r="J261" s="27" t="str">
        <f aca="false">IF($I261="","",$I261-N($G261)-N($H261))</f>
        <v/>
      </c>
      <c r="K261" s="28" t="str">
        <f aca="false">IF(OR($I261="",N($I261)=0),"",$J261/$I261)</f>
        <v/>
      </c>
      <c r="L261" s="29" t="str">
        <f aca="false">IF(N($E261)=0,"",N($F261)/$E261)</f>
        <v/>
      </c>
      <c r="M261" s="29" t="str">
        <f aca="false">IF(OR($J261="",N($E261)=0),"",$J261/$E261)</f>
        <v/>
      </c>
      <c r="N261" s="30" t="str">
        <f aca="false">IF($L261="","",IF($L261&gt;='Job Log'!$F$5,"On target","Under"))</f>
        <v/>
      </c>
    </row>
    <row r="262" customFormat="false" ht="15" hidden="false" customHeight="false" outlineLevel="0" collapsed="false">
      <c r="A262" s="19"/>
      <c r="B262" s="20"/>
      <c r="C262" s="20"/>
      <c r="D262" s="20"/>
      <c r="E262" s="21"/>
      <c r="F262" s="22"/>
      <c r="G262" s="22"/>
      <c r="H262" s="23" t="str">
        <f aca="false">IF(N($E262)=0,"",$E262*'Job Log'!$C$5)</f>
        <v/>
      </c>
      <c r="I262" s="23" t="str">
        <f aca="false">IF(N($F262)+N($G262)=0,"",N($F262)+N($G262))</f>
        <v/>
      </c>
      <c r="J262" s="23" t="str">
        <f aca="false">IF($I262="","",$I262-N($G262)-N($H262))</f>
        <v/>
      </c>
      <c r="K262" s="24" t="str">
        <f aca="false">IF(OR($I262="",N($I262)=0),"",$J262/$I262)</f>
        <v/>
      </c>
      <c r="L262" s="25" t="str">
        <f aca="false">IF(N($E262)=0,"",N($F262)/$E262)</f>
        <v/>
      </c>
      <c r="M262" s="25" t="str">
        <f aca="false">IF(OR($J262="",N($E262)=0),"",$J262/$E262)</f>
        <v/>
      </c>
      <c r="N262" s="26" t="str">
        <f aca="false">IF($L262="","",IF($L262&gt;='Job Log'!$F$5,"On target","Under"))</f>
        <v/>
      </c>
    </row>
    <row r="263" customFormat="false" ht="15" hidden="false" customHeight="false" outlineLevel="0" collapsed="false">
      <c r="A263" s="19"/>
      <c r="B263" s="20"/>
      <c r="C263" s="20"/>
      <c r="D263" s="20"/>
      <c r="E263" s="21"/>
      <c r="F263" s="22"/>
      <c r="G263" s="22"/>
      <c r="H263" s="27" t="str">
        <f aca="false">IF(N($E263)=0,"",$E263*'Job Log'!$C$5)</f>
        <v/>
      </c>
      <c r="I263" s="27" t="str">
        <f aca="false">IF(N($F263)+N($G263)=0,"",N($F263)+N($G263))</f>
        <v/>
      </c>
      <c r="J263" s="27" t="str">
        <f aca="false">IF($I263="","",$I263-N($G263)-N($H263))</f>
        <v/>
      </c>
      <c r="K263" s="28" t="str">
        <f aca="false">IF(OR($I263="",N($I263)=0),"",$J263/$I263)</f>
        <v/>
      </c>
      <c r="L263" s="29" t="str">
        <f aca="false">IF(N($E263)=0,"",N($F263)/$E263)</f>
        <v/>
      </c>
      <c r="M263" s="29" t="str">
        <f aca="false">IF(OR($J263="",N($E263)=0),"",$J263/$E263)</f>
        <v/>
      </c>
      <c r="N263" s="30" t="str">
        <f aca="false">IF($L263="","",IF($L263&gt;='Job Log'!$F$5,"On target","Under"))</f>
        <v/>
      </c>
    </row>
    <row r="264" customFormat="false" ht="15" hidden="false" customHeight="false" outlineLevel="0" collapsed="false">
      <c r="A264" s="19"/>
      <c r="B264" s="20"/>
      <c r="C264" s="20"/>
      <c r="D264" s="20"/>
      <c r="E264" s="21"/>
      <c r="F264" s="22"/>
      <c r="G264" s="22"/>
      <c r="H264" s="23" t="str">
        <f aca="false">IF(N($E264)=0,"",$E264*'Job Log'!$C$5)</f>
        <v/>
      </c>
      <c r="I264" s="23" t="str">
        <f aca="false">IF(N($F264)+N($G264)=0,"",N($F264)+N($G264))</f>
        <v/>
      </c>
      <c r="J264" s="23" t="str">
        <f aca="false">IF($I264="","",$I264-N($G264)-N($H264))</f>
        <v/>
      </c>
      <c r="K264" s="24" t="str">
        <f aca="false">IF(OR($I264="",N($I264)=0),"",$J264/$I264)</f>
        <v/>
      </c>
      <c r="L264" s="25" t="str">
        <f aca="false">IF(N($E264)=0,"",N($F264)/$E264)</f>
        <v/>
      </c>
      <c r="M264" s="25" t="str">
        <f aca="false">IF(OR($J264="",N($E264)=0),"",$J264/$E264)</f>
        <v/>
      </c>
      <c r="N264" s="26" t="str">
        <f aca="false">IF($L264="","",IF($L264&gt;='Job Log'!$F$5,"On target","Under"))</f>
        <v/>
      </c>
    </row>
    <row r="265" customFormat="false" ht="15" hidden="false" customHeight="false" outlineLevel="0" collapsed="false">
      <c r="A265" s="19"/>
      <c r="B265" s="20"/>
      <c r="C265" s="20"/>
      <c r="D265" s="20"/>
      <c r="E265" s="21"/>
      <c r="F265" s="22"/>
      <c r="G265" s="22"/>
      <c r="H265" s="27" t="str">
        <f aca="false">IF(N($E265)=0,"",$E265*'Job Log'!$C$5)</f>
        <v/>
      </c>
      <c r="I265" s="27" t="str">
        <f aca="false">IF(N($F265)+N($G265)=0,"",N($F265)+N($G265))</f>
        <v/>
      </c>
      <c r="J265" s="27" t="str">
        <f aca="false">IF($I265="","",$I265-N($G265)-N($H265))</f>
        <v/>
      </c>
      <c r="K265" s="28" t="str">
        <f aca="false">IF(OR($I265="",N($I265)=0),"",$J265/$I265)</f>
        <v/>
      </c>
      <c r="L265" s="29" t="str">
        <f aca="false">IF(N($E265)=0,"",N($F265)/$E265)</f>
        <v/>
      </c>
      <c r="M265" s="29" t="str">
        <f aca="false">IF(OR($J265="",N($E265)=0),"",$J265/$E265)</f>
        <v/>
      </c>
      <c r="N265" s="30" t="str">
        <f aca="false">IF($L265="","",IF($L265&gt;='Job Log'!$F$5,"On target","Under"))</f>
        <v/>
      </c>
    </row>
    <row r="266" customFormat="false" ht="15" hidden="false" customHeight="false" outlineLevel="0" collapsed="false">
      <c r="A266" s="19"/>
      <c r="B266" s="20"/>
      <c r="C266" s="20"/>
      <c r="D266" s="20"/>
      <c r="E266" s="21"/>
      <c r="F266" s="22"/>
      <c r="G266" s="22"/>
      <c r="H266" s="23" t="str">
        <f aca="false">IF(N($E266)=0,"",$E266*'Job Log'!$C$5)</f>
        <v/>
      </c>
      <c r="I266" s="23" t="str">
        <f aca="false">IF(N($F266)+N($G266)=0,"",N($F266)+N($G266))</f>
        <v/>
      </c>
      <c r="J266" s="23" t="str">
        <f aca="false">IF($I266="","",$I266-N($G266)-N($H266))</f>
        <v/>
      </c>
      <c r="K266" s="24" t="str">
        <f aca="false">IF(OR($I266="",N($I266)=0),"",$J266/$I266)</f>
        <v/>
      </c>
      <c r="L266" s="25" t="str">
        <f aca="false">IF(N($E266)=0,"",N($F266)/$E266)</f>
        <v/>
      </c>
      <c r="M266" s="25" t="str">
        <f aca="false">IF(OR($J266="",N($E266)=0),"",$J266/$E266)</f>
        <v/>
      </c>
      <c r="N266" s="26" t="str">
        <f aca="false">IF($L266="","",IF($L266&gt;='Job Log'!$F$5,"On target","Under"))</f>
        <v/>
      </c>
    </row>
    <row r="267" customFormat="false" ht="15" hidden="false" customHeight="false" outlineLevel="0" collapsed="false">
      <c r="A267" s="19"/>
      <c r="B267" s="20"/>
      <c r="C267" s="20"/>
      <c r="D267" s="20"/>
      <c r="E267" s="21"/>
      <c r="F267" s="22"/>
      <c r="G267" s="22"/>
      <c r="H267" s="27" t="str">
        <f aca="false">IF(N($E267)=0,"",$E267*'Job Log'!$C$5)</f>
        <v/>
      </c>
      <c r="I267" s="27" t="str">
        <f aca="false">IF(N($F267)+N($G267)=0,"",N($F267)+N($G267))</f>
        <v/>
      </c>
      <c r="J267" s="27" t="str">
        <f aca="false">IF($I267="","",$I267-N($G267)-N($H267))</f>
        <v/>
      </c>
      <c r="K267" s="28" t="str">
        <f aca="false">IF(OR($I267="",N($I267)=0),"",$J267/$I267)</f>
        <v/>
      </c>
      <c r="L267" s="29" t="str">
        <f aca="false">IF(N($E267)=0,"",N($F267)/$E267)</f>
        <v/>
      </c>
      <c r="M267" s="29" t="str">
        <f aca="false">IF(OR($J267="",N($E267)=0),"",$J267/$E267)</f>
        <v/>
      </c>
      <c r="N267" s="30" t="str">
        <f aca="false">IF($L267="","",IF($L267&gt;='Job Log'!$F$5,"On target","Under"))</f>
        <v/>
      </c>
    </row>
    <row r="268" customFormat="false" ht="15" hidden="false" customHeight="false" outlineLevel="0" collapsed="false">
      <c r="A268" s="19"/>
      <c r="B268" s="20"/>
      <c r="C268" s="20"/>
      <c r="D268" s="20"/>
      <c r="E268" s="21"/>
      <c r="F268" s="22"/>
      <c r="G268" s="22"/>
      <c r="H268" s="23" t="str">
        <f aca="false">IF(N($E268)=0,"",$E268*'Job Log'!$C$5)</f>
        <v/>
      </c>
      <c r="I268" s="23" t="str">
        <f aca="false">IF(N($F268)+N($G268)=0,"",N($F268)+N($G268))</f>
        <v/>
      </c>
      <c r="J268" s="23" t="str">
        <f aca="false">IF($I268="","",$I268-N($G268)-N($H268))</f>
        <v/>
      </c>
      <c r="K268" s="24" t="str">
        <f aca="false">IF(OR($I268="",N($I268)=0),"",$J268/$I268)</f>
        <v/>
      </c>
      <c r="L268" s="25" t="str">
        <f aca="false">IF(N($E268)=0,"",N($F268)/$E268)</f>
        <v/>
      </c>
      <c r="M268" s="25" t="str">
        <f aca="false">IF(OR($J268="",N($E268)=0),"",$J268/$E268)</f>
        <v/>
      </c>
      <c r="N268" s="26" t="str">
        <f aca="false">IF($L268="","",IF($L268&gt;='Job Log'!$F$5,"On target","Under"))</f>
        <v/>
      </c>
    </row>
    <row r="269" customFormat="false" ht="15" hidden="false" customHeight="false" outlineLevel="0" collapsed="false">
      <c r="A269" s="19"/>
      <c r="B269" s="20"/>
      <c r="C269" s="20"/>
      <c r="D269" s="20"/>
      <c r="E269" s="21"/>
      <c r="F269" s="22"/>
      <c r="G269" s="22"/>
      <c r="H269" s="27" t="str">
        <f aca="false">IF(N($E269)=0,"",$E269*'Job Log'!$C$5)</f>
        <v/>
      </c>
      <c r="I269" s="27" t="str">
        <f aca="false">IF(N($F269)+N($G269)=0,"",N($F269)+N($G269))</f>
        <v/>
      </c>
      <c r="J269" s="27" t="str">
        <f aca="false">IF($I269="","",$I269-N($G269)-N($H269))</f>
        <v/>
      </c>
      <c r="K269" s="28" t="str">
        <f aca="false">IF(OR($I269="",N($I269)=0),"",$J269/$I269)</f>
        <v/>
      </c>
      <c r="L269" s="29" t="str">
        <f aca="false">IF(N($E269)=0,"",N($F269)/$E269)</f>
        <v/>
      </c>
      <c r="M269" s="29" t="str">
        <f aca="false">IF(OR($J269="",N($E269)=0),"",$J269/$E269)</f>
        <v/>
      </c>
      <c r="N269" s="30" t="str">
        <f aca="false">IF($L269="","",IF($L269&gt;='Job Log'!$F$5,"On target","Under"))</f>
        <v/>
      </c>
    </row>
    <row r="270" customFormat="false" ht="15" hidden="false" customHeight="false" outlineLevel="0" collapsed="false">
      <c r="A270" s="19"/>
      <c r="B270" s="20"/>
      <c r="C270" s="20"/>
      <c r="D270" s="20"/>
      <c r="E270" s="21"/>
      <c r="F270" s="22"/>
      <c r="G270" s="22"/>
      <c r="H270" s="23" t="str">
        <f aca="false">IF(N($E270)=0,"",$E270*'Job Log'!$C$5)</f>
        <v/>
      </c>
      <c r="I270" s="23" t="str">
        <f aca="false">IF(N($F270)+N($G270)=0,"",N($F270)+N($G270))</f>
        <v/>
      </c>
      <c r="J270" s="23" t="str">
        <f aca="false">IF($I270="","",$I270-N($G270)-N($H270))</f>
        <v/>
      </c>
      <c r="K270" s="24" t="str">
        <f aca="false">IF(OR($I270="",N($I270)=0),"",$J270/$I270)</f>
        <v/>
      </c>
      <c r="L270" s="25" t="str">
        <f aca="false">IF(N($E270)=0,"",N($F270)/$E270)</f>
        <v/>
      </c>
      <c r="M270" s="25" t="str">
        <f aca="false">IF(OR($J270="",N($E270)=0),"",$J270/$E270)</f>
        <v/>
      </c>
      <c r="N270" s="26" t="str">
        <f aca="false">IF($L270="","",IF($L270&gt;='Job Log'!$F$5,"On target","Under"))</f>
        <v/>
      </c>
    </row>
    <row r="271" customFormat="false" ht="15" hidden="false" customHeight="false" outlineLevel="0" collapsed="false">
      <c r="A271" s="19"/>
      <c r="B271" s="20"/>
      <c r="C271" s="20"/>
      <c r="D271" s="20"/>
      <c r="E271" s="21"/>
      <c r="F271" s="22"/>
      <c r="G271" s="22"/>
      <c r="H271" s="27" t="str">
        <f aca="false">IF(N($E271)=0,"",$E271*'Job Log'!$C$5)</f>
        <v/>
      </c>
      <c r="I271" s="27" t="str">
        <f aca="false">IF(N($F271)+N($G271)=0,"",N($F271)+N($G271))</f>
        <v/>
      </c>
      <c r="J271" s="27" t="str">
        <f aca="false">IF($I271="","",$I271-N($G271)-N($H271))</f>
        <v/>
      </c>
      <c r="K271" s="28" t="str">
        <f aca="false">IF(OR($I271="",N($I271)=0),"",$J271/$I271)</f>
        <v/>
      </c>
      <c r="L271" s="29" t="str">
        <f aca="false">IF(N($E271)=0,"",N($F271)/$E271)</f>
        <v/>
      </c>
      <c r="M271" s="29" t="str">
        <f aca="false">IF(OR($J271="",N($E271)=0),"",$J271/$E271)</f>
        <v/>
      </c>
      <c r="N271" s="30" t="str">
        <f aca="false">IF($L271="","",IF($L271&gt;='Job Log'!$F$5,"On target","Under"))</f>
        <v/>
      </c>
    </row>
    <row r="272" customFormat="false" ht="15" hidden="false" customHeight="false" outlineLevel="0" collapsed="false">
      <c r="A272" s="19"/>
      <c r="B272" s="20"/>
      <c r="C272" s="20"/>
      <c r="D272" s="20"/>
      <c r="E272" s="21"/>
      <c r="F272" s="22"/>
      <c r="G272" s="22"/>
      <c r="H272" s="23" t="str">
        <f aca="false">IF(N($E272)=0,"",$E272*'Job Log'!$C$5)</f>
        <v/>
      </c>
      <c r="I272" s="23" t="str">
        <f aca="false">IF(N($F272)+N($G272)=0,"",N($F272)+N($G272))</f>
        <v/>
      </c>
      <c r="J272" s="23" t="str">
        <f aca="false">IF($I272="","",$I272-N($G272)-N($H272))</f>
        <v/>
      </c>
      <c r="K272" s="24" t="str">
        <f aca="false">IF(OR($I272="",N($I272)=0),"",$J272/$I272)</f>
        <v/>
      </c>
      <c r="L272" s="25" t="str">
        <f aca="false">IF(N($E272)=0,"",N($F272)/$E272)</f>
        <v/>
      </c>
      <c r="M272" s="25" t="str">
        <f aca="false">IF(OR($J272="",N($E272)=0),"",$J272/$E272)</f>
        <v/>
      </c>
      <c r="N272" s="26" t="str">
        <f aca="false">IF($L272="","",IF($L272&gt;='Job Log'!$F$5,"On target","Under"))</f>
        <v/>
      </c>
    </row>
    <row r="273" customFormat="false" ht="15" hidden="false" customHeight="false" outlineLevel="0" collapsed="false">
      <c r="A273" s="19"/>
      <c r="B273" s="20"/>
      <c r="C273" s="20"/>
      <c r="D273" s="20"/>
      <c r="E273" s="21"/>
      <c r="F273" s="22"/>
      <c r="G273" s="22"/>
      <c r="H273" s="27" t="str">
        <f aca="false">IF(N($E273)=0,"",$E273*'Job Log'!$C$5)</f>
        <v/>
      </c>
      <c r="I273" s="27" t="str">
        <f aca="false">IF(N($F273)+N($G273)=0,"",N($F273)+N($G273))</f>
        <v/>
      </c>
      <c r="J273" s="27" t="str">
        <f aca="false">IF($I273="","",$I273-N($G273)-N($H273))</f>
        <v/>
      </c>
      <c r="K273" s="28" t="str">
        <f aca="false">IF(OR($I273="",N($I273)=0),"",$J273/$I273)</f>
        <v/>
      </c>
      <c r="L273" s="29" t="str">
        <f aca="false">IF(N($E273)=0,"",N($F273)/$E273)</f>
        <v/>
      </c>
      <c r="M273" s="29" t="str">
        <f aca="false">IF(OR($J273="",N($E273)=0),"",$J273/$E273)</f>
        <v/>
      </c>
      <c r="N273" s="30" t="str">
        <f aca="false">IF($L273="","",IF($L273&gt;='Job Log'!$F$5,"On target","Under"))</f>
        <v/>
      </c>
    </row>
    <row r="274" customFormat="false" ht="15" hidden="false" customHeight="false" outlineLevel="0" collapsed="false">
      <c r="A274" s="19"/>
      <c r="B274" s="20"/>
      <c r="C274" s="20"/>
      <c r="D274" s="20"/>
      <c r="E274" s="21"/>
      <c r="F274" s="22"/>
      <c r="G274" s="22"/>
      <c r="H274" s="23" t="str">
        <f aca="false">IF(N($E274)=0,"",$E274*'Job Log'!$C$5)</f>
        <v/>
      </c>
      <c r="I274" s="23" t="str">
        <f aca="false">IF(N($F274)+N($G274)=0,"",N($F274)+N($G274))</f>
        <v/>
      </c>
      <c r="J274" s="23" t="str">
        <f aca="false">IF($I274="","",$I274-N($G274)-N($H274))</f>
        <v/>
      </c>
      <c r="K274" s="24" t="str">
        <f aca="false">IF(OR($I274="",N($I274)=0),"",$J274/$I274)</f>
        <v/>
      </c>
      <c r="L274" s="25" t="str">
        <f aca="false">IF(N($E274)=0,"",N($F274)/$E274)</f>
        <v/>
      </c>
      <c r="M274" s="25" t="str">
        <f aca="false">IF(OR($J274="",N($E274)=0),"",$J274/$E274)</f>
        <v/>
      </c>
      <c r="N274" s="26" t="str">
        <f aca="false">IF($L274="","",IF($L274&gt;='Job Log'!$F$5,"On target","Under"))</f>
        <v/>
      </c>
    </row>
    <row r="275" customFormat="false" ht="15" hidden="false" customHeight="false" outlineLevel="0" collapsed="false">
      <c r="A275" s="19"/>
      <c r="B275" s="20"/>
      <c r="C275" s="20"/>
      <c r="D275" s="20"/>
      <c r="E275" s="21"/>
      <c r="F275" s="22"/>
      <c r="G275" s="22"/>
      <c r="H275" s="27" t="str">
        <f aca="false">IF(N($E275)=0,"",$E275*'Job Log'!$C$5)</f>
        <v/>
      </c>
      <c r="I275" s="27" t="str">
        <f aca="false">IF(N($F275)+N($G275)=0,"",N($F275)+N($G275))</f>
        <v/>
      </c>
      <c r="J275" s="27" t="str">
        <f aca="false">IF($I275="","",$I275-N($G275)-N($H275))</f>
        <v/>
      </c>
      <c r="K275" s="28" t="str">
        <f aca="false">IF(OR($I275="",N($I275)=0),"",$J275/$I275)</f>
        <v/>
      </c>
      <c r="L275" s="29" t="str">
        <f aca="false">IF(N($E275)=0,"",N($F275)/$E275)</f>
        <v/>
      </c>
      <c r="M275" s="29" t="str">
        <f aca="false">IF(OR($J275="",N($E275)=0),"",$J275/$E275)</f>
        <v/>
      </c>
      <c r="N275" s="30" t="str">
        <f aca="false">IF($L275="","",IF($L275&gt;='Job Log'!$F$5,"On target","Under"))</f>
        <v/>
      </c>
    </row>
    <row r="276" customFormat="false" ht="15" hidden="false" customHeight="false" outlineLevel="0" collapsed="false">
      <c r="A276" s="19"/>
      <c r="B276" s="20"/>
      <c r="C276" s="20"/>
      <c r="D276" s="20"/>
      <c r="E276" s="21"/>
      <c r="F276" s="22"/>
      <c r="G276" s="22"/>
      <c r="H276" s="23" t="str">
        <f aca="false">IF(N($E276)=0,"",$E276*'Job Log'!$C$5)</f>
        <v/>
      </c>
      <c r="I276" s="23" t="str">
        <f aca="false">IF(N($F276)+N($G276)=0,"",N($F276)+N($G276))</f>
        <v/>
      </c>
      <c r="J276" s="23" t="str">
        <f aca="false">IF($I276="","",$I276-N($G276)-N($H276))</f>
        <v/>
      </c>
      <c r="K276" s="24" t="str">
        <f aca="false">IF(OR($I276="",N($I276)=0),"",$J276/$I276)</f>
        <v/>
      </c>
      <c r="L276" s="25" t="str">
        <f aca="false">IF(N($E276)=0,"",N($F276)/$E276)</f>
        <v/>
      </c>
      <c r="M276" s="25" t="str">
        <f aca="false">IF(OR($J276="",N($E276)=0),"",$J276/$E276)</f>
        <v/>
      </c>
      <c r="N276" s="26" t="str">
        <f aca="false">IF($L276="","",IF($L276&gt;='Job Log'!$F$5,"On target","Under"))</f>
        <v/>
      </c>
    </row>
    <row r="277" customFormat="false" ht="15" hidden="false" customHeight="false" outlineLevel="0" collapsed="false">
      <c r="A277" s="19"/>
      <c r="B277" s="20"/>
      <c r="C277" s="20"/>
      <c r="D277" s="20"/>
      <c r="E277" s="21"/>
      <c r="F277" s="22"/>
      <c r="G277" s="22"/>
      <c r="H277" s="27" t="str">
        <f aca="false">IF(N($E277)=0,"",$E277*'Job Log'!$C$5)</f>
        <v/>
      </c>
      <c r="I277" s="27" t="str">
        <f aca="false">IF(N($F277)+N($G277)=0,"",N($F277)+N($G277))</f>
        <v/>
      </c>
      <c r="J277" s="27" t="str">
        <f aca="false">IF($I277="","",$I277-N($G277)-N($H277))</f>
        <v/>
      </c>
      <c r="K277" s="28" t="str">
        <f aca="false">IF(OR($I277="",N($I277)=0),"",$J277/$I277)</f>
        <v/>
      </c>
      <c r="L277" s="29" t="str">
        <f aca="false">IF(N($E277)=0,"",N($F277)/$E277)</f>
        <v/>
      </c>
      <c r="M277" s="29" t="str">
        <f aca="false">IF(OR($J277="",N($E277)=0),"",$J277/$E277)</f>
        <v/>
      </c>
      <c r="N277" s="30" t="str">
        <f aca="false">IF($L277="","",IF($L277&gt;='Job Log'!$F$5,"On target","Under"))</f>
        <v/>
      </c>
    </row>
    <row r="278" customFormat="false" ht="15" hidden="false" customHeight="false" outlineLevel="0" collapsed="false">
      <c r="A278" s="19"/>
      <c r="B278" s="20"/>
      <c r="C278" s="20"/>
      <c r="D278" s="20"/>
      <c r="E278" s="21"/>
      <c r="F278" s="22"/>
      <c r="G278" s="22"/>
      <c r="H278" s="23" t="str">
        <f aca="false">IF(N($E278)=0,"",$E278*'Job Log'!$C$5)</f>
        <v/>
      </c>
      <c r="I278" s="23" t="str">
        <f aca="false">IF(N($F278)+N($G278)=0,"",N($F278)+N($G278))</f>
        <v/>
      </c>
      <c r="J278" s="23" t="str">
        <f aca="false">IF($I278="","",$I278-N($G278)-N($H278))</f>
        <v/>
      </c>
      <c r="K278" s="24" t="str">
        <f aca="false">IF(OR($I278="",N($I278)=0),"",$J278/$I278)</f>
        <v/>
      </c>
      <c r="L278" s="25" t="str">
        <f aca="false">IF(N($E278)=0,"",N($F278)/$E278)</f>
        <v/>
      </c>
      <c r="M278" s="25" t="str">
        <f aca="false">IF(OR($J278="",N($E278)=0),"",$J278/$E278)</f>
        <v/>
      </c>
      <c r="N278" s="26" t="str">
        <f aca="false">IF($L278="","",IF($L278&gt;='Job Log'!$F$5,"On target","Under"))</f>
        <v/>
      </c>
    </row>
    <row r="279" customFormat="false" ht="15" hidden="false" customHeight="false" outlineLevel="0" collapsed="false">
      <c r="A279" s="19"/>
      <c r="B279" s="20"/>
      <c r="C279" s="20"/>
      <c r="D279" s="20"/>
      <c r="E279" s="21"/>
      <c r="F279" s="22"/>
      <c r="G279" s="22"/>
      <c r="H279" s="27" t="str">
        <f aca="false">IF(N($E279)=0,"",$E279*'Job Log'!$C$5)</f>
        <v/>
      </c>
      <c r="I279" s="27" t="str">
        <f aca="false">IF(N($F279)+N($G279)=0,"",N($F279)+N($G279))</f>
        <v/>
      </c>
      <c r="J279" s="27" t="str">
        <f aca="false">IF($I279="","",$I279-N($G279)-N($H279))</f>
        <v/>
      </c>
      <c r="K279" s="28" t="str">
        <f aca="false">IF(OR($I279="",N($I279)=0),"",$J279/$I279)</f>
        <v/>
      </c>
      <c r="L279" s="29" t="str">
        <f aca="false">IF(N($E279)=0,"",N($F279)/$E279)</f>
        <v/>
      </c>
      <c r="M279" s="29" t="str">
        <f aca="false">IF(OR($J279="",N($E279)=0),"",$J279/$E279)</f>
        <v/>
      </c>
      <c r="N279" s="30" t="str">
        <f aca="false">IF($L279="","",IF($L279&gt;='Job Log'!$F$5,"On target","Under"))</f>
        <v/>
      </c>
    </row>
    <row r="280" customFormat="false" ht="15" hidden="false" customHeight="false" outlineLevel="0" collapsed="false">
      <c r="A280" s="19"/>
      <c r="B280" s="20"/>
      <c r="C280" s="20"/>
      <c r="D280" s="20"/>
      <c r="E280" s="21"/>
      <c r="F280" s="22"/>
      <c r="G280" s="22"/>
      <c r="H280" s="23" t="str">
        <f aca="false">IF(N($E280)=0,"",$E280*'Job Log'!$C$5)</f>
        <v/>
      </c>
      <c r="I280" s="23" t="str">
        <f aca="false">IF(N($F280)+N($G280)=0,"",N($F280)+N($G280))</f>
        <v/>
      </c>
      <c r="J280" s="23" t="str">
        <f aca="false">IF($I280="","",$I280-N($G280)-N($H280))</f>
        <v/>
      </c>
      <c r="K280" s="24" t="str">
        <f aca="false">IF(OR($I280="",N($I280)=0),"",$J280/$I280)</f>
        <v/>
      </c>
      <c r="L280" s="25" t="str">
        <f aca="false">IF(N($E280)=0,"",N($F280)/$E280)</f>
        <v/>
      </c>
      <c r="M280" s="25" t="str">
        <f aca="false">IF(OR($J280="",N($E280)=0),"",$J280/$E280)</f>
        <v/>
      </c>
      <c r="N280" s="26" t="str">
        <f aca="false">IF($L280="","",IF($L280&gt;='Job Log'!$F$5,"On target","Under"))</f>
        <v/>
      </c>
    </row>
    <row r="281" customFormat="false" ht="15" hidden="false" customHeight="false" outlineLevel="0" collapsed="false">
      <c r="A281" s="19"/>
      <c r="B281" s="20"/>
      <c r="C281" s="20"/>
      <c r="D281" s="20"/>
      <c r="E281" s="21"/>
      <c r="F281" s="22"/>
      <c r="G281" s="22"/>
      <c r="H281" s="27" t="str">
        <f aca="false">IF(N($E281)=0,"",$E281*'Job Log'!$C$5)</f>
        <v/>
      </c>
      <c r="I281" s="27" t="str">
        <f aca="false">IF(N($F281)+N($G281)=0,"",N($F281)+N($G281))</f>
        <v/>
      </c>
      <c r="J281" s="27" t="str">
        <f aca="false">IF($I281="","",$I281-N($G281)-N($H281))</f>
        <v/>
      </c>
      <c r="K281" s="28" t="str">
        <f aca="false">IF(OR($I281="",N($I281)=0),"",$J281/$I281)</f>
        <v/>
      </c>
      <c r="L281" s="29" t="str">
        <f aca="false">IF(N($E281)=0,"",N($F281)/$E281)</f>
        <v/>
      </c>
      <c r="M281" s="29" t="str">
        <f aca="false">IF(OR($J281="",N($E281)=0),"",$J281/$E281)</f>
        <v/>
      </c>
      <c r="N281" s="30" t="str">
        <f aca="false">IF($L281="","",IF($L281&gt;='Job Log'!$F$5,"On target","Under"))</f>
        <v/>
      </c>
    </row>
    <row r="282" customFormat="false" ht="15" hidden="false" customHeight="false" outlineLevel="0" collapsed="false">
      <c r="A282" s="19"/>
      <c r="B282" s="20"/>
      <c r="C282" s="20"/>
      <c r="D282" s="20"/>
      <c r="E282" s="21"/>
      <c r="F282" s="22"/>
      <c r="G282" s="22"/>
      <c r="H282" s="23" t="str">
        <f aca="false">IF(N($E282)=0,"",$E282*'Job Log'!$C$5)</f>
        <v/>
      </c>
      <c r="I282" s="23" t="str">
        <f aca="false">IF(N($F282)+N($G282)=0,"",N($F282)+N($G282))</f>
        <v/>
      </c>
      <c r="J282" s="23" t="str">
        <f aca="false">IF($I282="","",$I282-N($G282)-N($H282))</f>
        <v/>
      </c>
      <c r="K282" s="24" t="str">
        <f aca="false">IF(OR($I282="",N($I282)=0),"",$J282/$I282)</f>
        <v/>
      </c>
      <c r="L282" s="25" t="str">
        <f aca="false">IF(N($E282)=0,"",N($F282)/$E282)</f>
        <v/>
      </c>
      <c r="M282" s="25" t="str">
        <f aca="false">IF(OR($J282="",N($E282)=0),"",$J282/$E282)</f>
        <v/>
      </c>
      <c r="N282" s="26" t="str">
        <f aca="false">IF($L282="","",IF($L282&gt;='Job Log'!$F$5,"On target","Under"))</f>
        <v/>
      </c>
    </row>
    <row r="283" customFormat="false" ht="15" hidden="false" customHeight="false" outlineLevel="0" collapsed="false">
      <c r="A283" s="19"/>
      <c r="B283" s="20"/>
      <c r="C283" s="20"/>
      <c r="D283" s="20"/>
      <c r="E283" s="21"/>
      <c r="F283" s="22"/>
      <c r="G283" s="22"/>
      <c r="H283" s="27" t="str">
        <f aca="false">IF(N($E283)=0,"",$E283*'Job Log'!$C$5)</f>
        <v/>
      </c>
      <c r="I283" s="27" t="str">
        <f aca="false">IF(N($F283)+N($G283)=0,"",N($F283)+N($G283))</f>
        <v/>
      </c>
      <c r="J283" s="27" t="str">
        <f aca="false">IF($I283="","",$I283-N($G283)-N($H283))</f>
        <v/>
      </c>
      <c r="K283" s="28" t="str">
        <f aca="false">IF(OR($I283="",N($I283)=0),"",$J283/$I283)</f>
        <v/>
      </c>
      <c r="L283" s="29" t="str">
        <f aca="false">IF(N($E283)=0,"",N($F283)/$E283)</f>
        <v/>
      </c>
      <c r="M283" s="29" t="str">
        <f aca="false">IF(OR($J283="",N($E283)=0),"",$J283/$E283)</f>
        <v/>
      </c>
      <c r="N283" s="30" t="str">
        <f aca="false">IF($L283="","",IF($L283&gt;='Job Log'!$F$5,"On target","Under"))</f>
        <v/>
      </c>
    </row>
    <row r="284" customFormat="false" ht="15" hidden="false" customHeight="false" outlineLevel="0" collapsed="false">
      <c r="A284" s="19"/>
      <c r="B284" s="20"/>
      <c r="C284" s="20"/>
      <c r="D284" s="20"/>
      <c r="E284" s="21"/>
      <c r="F284" s="22"/>
      <c r="G284" s="22"/>
      <c r="H284" s="23" t="str">
        <f aca="false">IF(N($E284)=0,"",$E284*'Job Log'!$C$5)</f>
        <v/>
      </c>
      <c r="I284" s="23" t="str">
        <f aca="false">IF(N($F284)+N($G284)=0,"",N($F284)+N($G284))</f>
        <v/>
      </c>
      <c r="J284" s="23" t="str">
        <f aca="false">IF($I284="","",$I284-N($G284)-N($H284))</f>
        <v/>
      </c>
      <c r="K284" s="24" t="str">
        <f aca="false">IF(OR($I284="",N($I284)=0),"",$J284/$I284)</f>
        <v/>
      </c>
      <c r="L284" s="25" t="str">
        <f aca="false">IF(N($E284)=0,"",N($F284)/$E284)</f>
        <v/>
      </c>
      <c r="M284" s="25" t="str">
        <f aca="false">IF(OR($J284="",N($E284)=0),"",$J284/$E284)</f>
        <v/>
      </c>
      <c r="N284" s="26" t="str">
        <f aca="false">IF($L284="","",IF($L284&gt;='Job Log'!$F$5,"On target","Under"))</f>
        <v/>
      </c>
    </row>
    <row r="285" customFormat="false" ht="15" hidden="false" customHeight="false" outlineLevel="0" collapsed="false">
      <c r="A285" s="19"/>
      <c r="B285" s="20"/>
      <c r="C285" s="20"/>
      <c r="D285" s="20"/>
      <c r="E285" s="21"/>
      <c r="F285" s="22"/>
      <c r="G285" s="22"/>
      <c r="H285" s="27" t="str">
        <f aca="false">IF(N($E285)=0,"",$E285*'Job Log'!$C$5)</f>
        <v/>
      </c>
      <c r="I285" s="27" t="str">
        <f aca="false">IF(N($F285)+N($G285)=0,"",N($F285)+N($G285))</f>
        <v/>
      </c>
      <c r="J285" s="27" t="str">
        <f aca="false">IF($I285="","",$I285-N($G285)-N($H285))</f>
        <v/>
      </c>
      <c r="K285" s="28" t="str">
        <f aca="false">IF(OR($I285="",N($I285)=0),"",$J285/$I285)</f>
        <v/>
      </c>
      <c r="L285" s="29" t="str">
        <f aca="false">IF(N($E285)=0,"",N($F285)/$E285)</f>
        <v/>
      </c>
      <c r="M285" s="29" t="str">
        <f aca="false">IF(OR($J285="",N($E285)=0),"",$J285/$E285)</f>
        <v/>
      </c>
      <c r="N285" s="30" t="str">
        <f aca="false">IF($L285="","",IF($L285&gt;='Job Log'!$F$5,"On target","Under"))</f>
        <v/>
      </c>
    </row>
    <row r="286" customFormat="false" ht="15" hidden="false" customHeight="false" outlineLevel="0" collapsed="false">
      <c r="A286" s="19"/>
      <c r="B286" s="20"/>
      <c r="C286" s="20"/>
      <c r="D286" s="20"/>
      <c r="E286" s="21"/>
      <c r="F286" s="22"/>
      <c r="G286" s="22"/>
      <c r="H286" s="23" t="str">
        <f aca="false">IF(N($E286)=0,"",$E286*'Job Log'!$C$5)</f>
        <v/>
      </c>
      <c r="I286" s="23" t="str">
        <f aca="false">IF(N($F286)+N($G286)=0,"",N($F286)+N($G286))</f>
        <v/>
      </c>
      <c r="J286" s="23" t="str">
        <f aca="false">IF($I286="","",$I286-N($G286)-N($H286))</f>
        <v/>
      </c>
      <c r="K286" s="24" t="str">
        <f aca="false">IF(OR($I286="",N($I286)=0),"",$J286/$I286)</f>
        <v/>
      </c>
      <c r="L286" s="25" t="str">
        <f aca="false">IF(N($E286)=0,"",N($F286)/$E286)</f>
        <v/>
      </c>
      <c r="M286" s="25" t="str">
        <f aca="false">IF(OR($J286="",N($E286)=0),"",$J286/$E286)</f>
        <v/>
      </c>
      <c r="N286" s="26" t="str">
        <f aca="false">IF($L286="","",IF($L286&gt;='Job Log'!$F$5,"On target","Under"))</f>
        <v/>
      </c>
    </row>
    <row r="287" customFormat="false" ht="15" hidden="false" customHeight="false" outlineLevel="0" collapsed="false">
      <c r="A287" s="19"/>
      <c r="B287" s="20"/>
      <c r="C287" s="20"/>
      <c r="D287" s="20"/>
      <c r="E287" s="21"/>
      <c r="F287" s="22"/>
      <c r="G287" s="22"/>
      <c r="H287" s="27" t="str">
        <f aca="false">IF(N($E287)=0,"",$E287*'Job Log'!$C$5)</f>
        <v/>
      </c>
      <c r="I287" s="27" t="str">
        <f aca="false">IF(N($F287)+N($G287)=0,"",N($F287)+N($G287))</f>
        <v/>
      </c>
      <c r="J287" s="27" t="str">
        <f aca="false">IF($I287="","",$I287-N($G287)-N($H287))</f>
        <v/>
      </c>
      <c r="K287" s="28" t="str">
        <f aca="false">IF(OR($I287="",N($I287)=0),"",$J287/$I287)</f>
        <v/>
      </c>
      <c r="L287" s="29" t="str">
        <f aca="false">IF(N($E287)=0,"",N($F287)/$E287)</f>
        <v/>
      </c>
      <c r="M287" s="29" t="str">
        <f aca="false">IF(OR($J287="",N($E287)=0),"",$J287/$E287)</f>
        <v/>
      </c>
      <c r="N287" s="30" t="str">
        <f aca="false">IF($L287="","",IF($L287&gt;='Job Log'!$F$5,"On target","Under"))</f>
        <v/>
      </c>
    </row>
    <row r="288" customFormat="false" ht="15" hidden="false" customHeight="false" outlineLevel="0" collapsed="false">
      <c r="A288" s="19"/>
      <c r="B288" s="20"/>
      <c r="C288" s="20"/>
      <c r="D288" s="20"/>
      <c r="E288" s="21"/>
      <c r="F288" s="22"/>
      <c r="G288" s="22"/>
      <c r="H288" s="23" t="str">
        <f aca="false">IF(N($E288)=0,"",$E288*'Job Log'!$C$5)</f>
        <v/>
      </c>
      <c r="I288" s="23" t="str">
        <f aca="false">IF(N($F288)+N($G288)=0,"",N($F288)+N($G288))</f>
        <v/>
      </c>
      <c r="J288" s="23" t="str">
        <f aca="false">IF($I288="","",$I288-N($G288)-N($H288))</f>
        <v/>
      </c>
      <c r="K288" s="24" t="str">
        <f aca="false">IF(OR($I288="",N($I288)=0),"",$J288/$I288)</f>
        <v/>
      </c>
      <c r="L288" s="25" t="str">
        <f aca="false">IF(N($E288)=0,"",N($F288)/$E288)</f>
        <v/>
      </c>
      <c r="M288" s="25" t="str">
        <f aca="false">IF(OR($J288="",N($E288)=0),"",$J288/$E288)</f>
        <v/>
      </c>
      <c r="N288" s="26" t="str">
        <f aca="false">IF($L288="","",IF($L288&gt;='Job Log'!$F$5,"On target","Under"))</f>
        <v/>
      </c>
    </row>
    <row r="289" customFormat="false" ht="15" hidden="false" customHeight="false" outlineLevel="0" collapsed="false">
      <c r="A289" s="19"/>
      <c r="B289" s="20"/>
      <c r="C289" s="20"/>
      <c r="D289" s="20"/>
      <c r="E289" s="21"/>
      <c r="F289" s="22"/>
      <c r="G289" s="22"/>
      <c r="H289" s="27" t="str">
        <f aca="false">IF(N($E289)=0,"",$E289*'Job Log'!$C$5)</f>
        <v/>
      </c>
      <c r="I289" s="27" t="str">
        <f aca="false">IF(N($F289)+N($G289)=0,"",N($F289)+N($G289))</f>
        <v/>
      </c>
      <c r="J289" s="27" t="str">
        <f aca="false">IF($I289="","",$I289-N($G289)-N($H289))</f>
        <v/>
      </c>
      <c r="K289" s="28" t="str">
        <f aca="false">IF(OR($I289="",N($I289)=0),"",$J289/$I289)</f>
        <v/>
      </c>
      <c r="L289" s="29" t="str">
        <f aca="false">IF(N($E289)=0,"",N($F289)/$E289)</f>
        <v/>
      </c>
      <c r="M289" s="29" t="str">
        <f aca="false">IF(OR($J289="",N($E289)=0),"",$J289/$E289)</f>
        <v/>
      </c>
      <c r="N289" s="30" t="str">
        <f aca="false">IF($L289="","",IF($L289&gt;='Job Log'!$F$5,"On target","Under"))</f>
        <v/>
      </c>
    </row>
    <row r="290" customFormat="false" ht="15" hidden="false" customHeight="false" outlineLevel="0" collapsed="false">
      <c r="A290" s="19"/>
      <c r="B290" s="20"/>
      <c r="C290" s="20"/>
      <c r="D290" s="20"/>
      <c r="E290" s="21"/>
      <c r="F290" s="22"/>
      <c r="G290" s="22"/>
      <c r="H290" s="23" t="str">
        <f aca="false">IF(N($E290)=0,"",$E290*'Job Log'!$C$5)</f>
        <v/>
      </c>
      <c r="I290" s="23" t="str">
        <f aca="false">IF(N($F290)+N($G290)=0,"",N($F290)+N($G290))</f>
        <v/>
      </c>
      <c r="J290" s="23" t="str">
        <f aca="false">IF($I290="","",$I290-N($G290)-N($H290))</f>
        <v/>
      </c>
      <c r="K290" s="24" t="str">
        <f aca="false">IF(OR($I290="",N($I290)=0),"",$J290/$I290)</f>
        <v/>
      </c>
      <c r="L290" s="25" t="str">
        <f aca="false">IF(N($E290)=0,"",N($F290)/$E290)</f>
        <v/>
      </c>
      <c r="M290" s="25" t="str">
        <f aca="false">IF(OR($J290="",N($E290)=0),"",$J290/$E290)</f>
        <v/>
      </c>
      <c r="N290" s="26" t="str">
        <f aca="false">IF($L290="","",IF($L290&gt;='Job Log'!$F$5,"On target","Under"))</f>
        <v/>
      </c>
    </row>
    <row r="291" customFormat="false" ht="15" hidden="false" customHeight="false" outlineLevel="0" collapsed="false">
      <c r="A291" s="19"/>
      <c r="B291" s="20"/>
      <c r="C291" s="20"/>
      <c r="D291" s="20"/>
      <c r="E291" s="21"/>
      <c r="F291" s="22"/>
      <c r="G291" s="22"/>
      <c r="H291" s="27" t="str">
        <f aca="false">IF(N($E291)=0,"",$E291*'Job Log'!$C$5)</f>
        <v/>
      </c>
      <c r="I291" s="27" t="str">
        <f aca="false">IF(N($F291)+N($G291)=0,"",N($F291)+N($G291))</f>
        <v/>
      </c>
      <c r="J291" s="27" t="str">
        <f aca="false">IF($I291="","",$I291-N($G291)-N($H291))</f>
        <v/>
      </c>
      <c r="K291" s="28" t="str">
        <f aca="false">IF(OR($I291="",N($I291)=0),"",$J291/$I291)</f>
        <v/>
      </c>
      <c r="L291" s="29" t="str">
        <f aca="false">IF(N($E291)=0,"",N($F291)/$E291)</f>
        <v/>
      </c>
      <c r="M291" s="29" t="str">
        <f aca="false">IF(OR($J291="",N($E291)=0),"",$J291/$E291)</f>
        <v/>
      </c>
      <c r="N291" s="30" t="str">
        <f aca="false">IF($L291="","",IF($L291&gt;='Job Log'!$F$5,"On target","Under"))</f>
        <v/>
      </c>
    </row>
    <row r="292" customFormat="false" ht="15" hidden="false" customHeight="false" outlineLevel="0" collapsed="false">
      <c r="A292" s="19"/>
      <c r="B292" s="20"/>
      <c r="C292" s="20"/>
      <c r="D292" s="20"/>
      <c r="E292" s="21"/>
      <c r="F292" s="22"/>
      <c r="G292" s="22"/>
      <c r="H292" s="23" t="str">
        <f aca="false">IF(N($E292)=0,"",$E292*'Job Log'!$C$5)</f>
        <v/>
      </c>
      <c r="I292" s="23" t="str">
        <f aca="false">IF(N($F292)+N($G292)=0,"",N($F292)+N($G292))</f>
        <v/>
      </c>
      <c r="J292" s="23" t="str">
        <f aca="false">IF($I292="","",$I292-N($G292)-N($H292))</f>
        <v/>
      </c>
      <c r="K292" s="24" t="str">
        <f aca="false">IF(OR($I292="",N($I292)=0),"",$J292/$I292)</f>
        <v/>
      </c>
      <c r="L292" s="25" t="str">
        <f aca="false">IF(N($E292)=0,"",N($F292)/$E292)</f>
        <v/>
      </c>
      <c r="M292" s="25" t="str">
        <f aca="false">IF(OR($J292="",N($E292)=0),"",$J292/$E292)</f>
        <v/>
      </c>
      <c r="N292" s="26" t="str">
        <f aca="false">IF($L292="","",IF($L292&gt;='Job Log'!$F$5,"On target","Under"))</f>
        <v/>
      </c>
    </row>
    <row r="293" customFormat="false" ht="15" hidden="false" customHeight="false" outlineLevel="0" collapsed="false">
      <c r="A293" s="19"/>
      <c r="B293" s="20"/>
      <c r="C293" s="20"/>
      <c r="D293" s="20"/>
      <c r="E293" s="21"/>
      <c r="F293" s="22"/>
      <c r="G293" s="22"/>
      <c r="H293" s="27" t="str">
        <f aca="false">IF(N($E293)=0,"",$E293*'Job Log'!$C$5)</f>
        <v/>
      </c>
      <c r="I293" s="27" t="str">
        <f aca="false">IF(N($F293)+N($G293)=0,"",N($F293)+N($G293))</f>
        <v/>
      </c>
      <c r="J293" s="27" t="str">
        <f aca="false">IF($I293="","",$I293-N($G293)-N($H293))</f>
        <v/>
      </c>
      <c r="K293" s="28" t="str">
        <f aca="false">IF(OR($I293="",N($I293)=0),"",$J293/$I293)</f>
        <v/>
      </c>
      <c r="L293" s="29" t="str">
        <f aca="false">IF(N($E293)=0,"",N($F293)/$E293)</f>
        <v/>
      </c>
      <c r="M293" s="29" t="str">
        <f aca="false">IF(OR($J293="",N($E293)=0),"",$J293/$E293)</f>
        <v/>
      </c>
      <c r="N293" s="30" t="str">
        <f aca="false">IF($L293="","",IF($L293&gt;='Job Log'!$F$5,"On target","Under"))</f>
        <v/>
      </c>
    </row>
    <row r="294" customFormat="false" ht="15" hidden="false" customHeight="false" outlineLevel="0" collapsed="false">
      <c r="A294" s="19"/>
      <c r="B294" s="20"/>
      <c r="C294" s="20"/>
      <c r="D294" s="20"/>
      <c r="E294" s="21"/>
      <c r="F294" s="22"/>
      <c r="G294" s="22"/>
      <c r="H294" s="23" t="str">
        <f aca="false">IF(N($E294)=0,"",$E294*'Job Log'!$C$5)</f>
        <v/>
      </c>
      <c r="I294" s="23" t="str">
        <f aca="false">IF(N($F294)+N($G294)=0,"",N($F294)+N($G294))</f>
        <v/>
      </c>
      <c r="J294" s="23" t="str">
        <f aca="false">IF($I294="","",$I294-N($G294)-N($H294))</f>
        <v/>
      </c>
      <c r="K294" s="24" t="str">
        <f aca="false">IF(OR($I294="",N($I294)=0),"",$J294/$I294)</f>
        <v/>
      </c>
      <c r="L294" s="25" t="str">
        <f aca="false">IF(N($E294)=0,"",N($F294)/$E294)</f>
        <v/>
      </c>
      <c r="M294" s="25" t="str">
        <f aca="false">IF(OR($J294="",N($E294)=0),"",$J294/$E294)</f>
        <v/>
      </c>
      <c r="N294" s="26" t="str">
        <f aca="false">IF($L294="","",IF($L294&gt;='Job Log'!$F$5,"On target","Under"))</f>
        <v/>
      </c>
    </row>
    <row r="295" customFormat="false" ht="15" hidden="false" customHeight="false" outlineLevel="0" collapsed="false">
      <c r="A295" s="19"/>
      <c r="B295" s="20"/>
      <c r="C295" s="20"/>
      <c r="D295" s="20"/>
      <c r="E295" s="21"/>
      <c r="F295" s="22"/>
      <c r="G295" s="22"/>
      <c r="H295" s="27" t="str">
        <f aca="false">IF(N($E295)=0,"",$E295*'Job Log'!$C$5)</f>
        <v/>
      </c>
      <c r="I295" s="27" t="str">
        <f aca="false">IF(N($F295)+N($G295)=0,"",N($F295)+N($G295))</f>
        <v/>
      </c>
      <c r="J295" s="27" t="str">
        <f aca="false">IF($I295="","",$I295-N($G295)-N($H295))</f>
        <v/>
      </c>
      <c r="K295" s="28" t="str">
        <f aca="false">IF(OR($I295="",N($I295)=0),"",$J295/$I295)</f>
        <v/>
      </c>
      <c r="L295" s="29" t="str">
        <f aca="false">IF(N($E295)=0,"",N($F295)/$E295)</f>
        <v/>
      </c>
      <c r="M295" s="29" t="str">
        <f aca="false">IF(OR($J295="",N($E295)=0),"",$J295/$E295)</f>
        <v/>
      </c>
      <c r="N295" s="30" t="str">
        <f aca="false">IF($L295="","",IF($L295&gt;='Job Log'!$F$5,"On target","Under"))</f>
        <v/>
      </c>
    </row>
    <row r="296" customFormat="false" ht="15" hidden="false" customHeight="false" outlineLevel="0" collapsed="false">
      <c r="A296" s="19"/>
      <c r="B296" s="20"/>
      <c r="C296" s="20"/>
      <c r="D296" s="20"/>
      <c r="E296" s="21"/>
      <c r="F296" s="22"/>
      <c r="G296" s="22"/>
      <c r="H296" s="23" t="str">
        <f aca="false">IF(N($E296)=0,"",$E296*'Job Log'!$C$5)</f>
        <v/>
      </c>
      <c r="I296" s="23" t="str">
        <f aca="false">IF(N($F296)+N($G296)=0,"",N($F296)+N($G296))</f>
        <v/>
      </c>
      <c r="J296" s="23" t="str">
        <f aca="false">IF($I296="","",$I296-N($G296)-N($H296))</f>
        <v/>
      </c>
      <c r="K296" s="24" t="str">
        <f aca="false">IF(OR($I296="",N($I296)=0),"",$J296/$I296)</f>
        <v/>
      </c>
      <c r="L296" s="25" t="str">
        <f aca="false">IF(N($E296)=0,"",N($F296)/$E296)</f>
        <v/>
      </c>
      <c r="M296" s="25" t="str">
        <f aca="false">IF(OR($J296="",N($E296)=0),"",$J296/$E296)</f>
        <v/>
      </c>
      <c r="N296" s="26" t="str">
        <f aca="false">IF($L296="","",IF($L296&gt;='Job Log'!$F$5,"On target","Under"))</f>
        <v/>
      </c>
    </row>
    <row r="297" customFormat="false" ht="15" hidden="false" customHeight="false" outlineLevel="0" collapsed="false">
      <c r="A297" s="19"/>
      <c r="B297" s="20"/>
      <c r="C297" s="20"/>
      <c r="D297" s="20"/>
      <c r="E297" s="21"/>
      <c r="F297" s="22"/>
      <c r="G297" s="22"/>
      <c r="H297" s="27" t="str">
        <f aca="false">IF(N($E297)=0,"",$E297*'Job Log'!$C$5)</f>
        <v/>
      </c>
      <c r="I297" s="27" t="str">
        <f aca="false">IF(N($F297)+N($G297)=0,"",N($F297)+N($G297))</f>
        <v/>
      </c>
      <c r="J297" s="27" t="str">
        <f aca="false">IF($I297="","",$I297-N($G297)-N($H297))</f>
        <v/>
      </c>
      <c r="K297" s="28" t="str">
        <f aca="false">IF(OR($I297="",N($I297)=0),"",$J297/$I297)</f>
        <v/>
      </c>
      <c r="L297" s="29" t="str">
        <f aca="false">IF(N($E297)=0,"",N($F297)/$E297)</f>
        <v/>
      </c>
      <c r="M297" s="29" t="str">
        <f aca="false">IF(OR($J297="",N($E297)=0),"",$J297/$E297)</f>
        <v/>
      </c>
      <c r="N297" s="30" t="str">
        <f aca="false">IF($L297="","",IF($L297&gt;='Job Log'!$F$5,"On target","Under"))</f>
        <v/>
      </c>
    </row>
    <row r="298" customFormat="false" ht="15" hidden="false" customHeight="false" outlineLevel="0" collapsed="false">
      <c r="A298" s="19"/>
      <c r="B298" s="20"/>
      <c r="C298" s="20"/>
      <c r="D298" s="20"/>
      <c r="E298" s="21"/>
      <c r="F298" s="22"/>
      <c r="G298" s="22"/>
      <c r="H298" s="23" t="str">
        <f aca="false">IF(N($E298)=0,"",$E298*'Job Log'!$C$5)</f>
        <v/>
      </c>
      <c r="I298" s="23" t="str">
        <f aca="false">IF(N($F298)+N($G298)=0,"",N($F298)+N($G298))</f>
        <v/>
      </c>
      <c r="J298" s="23" t="str">
        <f aca="false">IF($I298="","",$I298-N($G298)-N($H298))</f>
        <v/>
      </c>
      <c r="K298" s="24" t="str">
        <f aca="false">IF(OR($I298="",N($I298)=0),"",$J298/$I298)</f>
        <v/>
      </c>
      <c r="L298" s="25" t="str">
        <f aca="false">IF(N($E298)=0,"",N($F298)/$E298)</f>
        <v/>
      </c>
      <c r="M298" s="25" t="str">
        <f aca="false">IF(OR($J298="",N($E298)=0),"",$J298/$E298)</f>
        <v/>
      </c>
      <c r="N298" s="26" t="str">
        <f aca="false">IF($L298="","",IF($L298&gt;='Job Log'!$F$5,"On target","Under"))</f>
        <v/>
      </c>
    </row>
    <row r="299" customFormat="false" ht="15" hidden="false" customHeight="false" outlineLevel="0" collapsed="false">
      <c r="A299" s="19"/>
      <c r="B299" s="20"/>
      <c r="C299" s="20"/>
      <c r="D299" s="20"/>
      <c r="E299" s="21"/>
      <c r="F299" s="22"/>
      <c r="G299" s="22"/>
      <c r="H299" s="27" t="str">
        <f aca="false">IF(N($E299)=0,"",$E299*'Job Log'!$C$5)</f>
        <v/>
      </c>
      <c r="I299" s="27" t="str">
        <f aca="false">IF(N($F299)+N($G299)=0,"",N($F299)+N($G299))</f>
        <v/>
      </c>
      <c r="J299" s="27" t="str">
        <f aca="false">IF($I299="","",$I299-N($G299)-N($H299))</f>
        <v/>
      </c>
      <c r="K299" s="28" t="str">
        <f aca="false">IF(OR($I299="",N($I299)=0),"",$J299/$I299)</f>
        <v/>
      </c>
      <c r="L299" s="29" t="str">
        <f aca="false">IF(N($E299)=0,"",N($F299)/$E299)</f>
        <v/>
      </c>
      <c r="M299" s="29" t="str">
        <f aca="false">IF(OR($J299="",N($E299)=0),"",$J299/$E299)</f>
        <v/>
      </c>
      <c r="N299" s="30" t="str">
        <f aca="false">IF($L299="","",IF($L299&gt;='Job Log'!$F$5,"On target","Under"))</f>
        <v/>
      </c>
    </row>
    <row r="300" customFormat="false" ht="15" hidden="false" customHeight="false" outlineLevel="0" collapsed="false">
      <c r="A300" s="19"/>
      <c r="B300" s="20"/>
      <c r="C300" s="20"/>
      <c r="D300" s="20"/>
      <c r="E300" s="21"/>
      <c r="F300" s="22"/>
      <c r="G300" s="22"/>
      <c r="H300" s="23" t="str">
        <f aca="false">IF(N($E300)=0,"",$E300*'Job Log'!$C$5)</f>
        <v/>
      </c>
      <c r="I300" s="23" t="str">
        <f aca="false">IF(N($F300)+N($G300)=0,"",N($F300)+N($G300))</f>
        <v/>
      </c>
      <c r="J300" s="23" t="str">
        <f aca="false">IF($I300="","",$I300-N($G300)-N($H300))</f>
        <v/>
      </c>
      <c r="K300" s="24" t="str">
        <f aca="false">IF(OR($I300="",N($I300)=0),"",$J300/$I300)</f>
        <v/>
      </c>
      <c r="L300" s="25" t="str">
        <f aca="false">IF(N($E300)=0,"",N($F300)/$E300)</f>
        <v/>
      </c>
      <c r="M300" s="25" t="str">
        <f aca="false">IF(OR($J300="",N($E300)=0),"",$J300/$E300)</f>
        <v/>
      </c>
      <c r="N300" s="26" t="str">
        <f aca="false">IF($L300="","",IF($L300&gt;='Job Log'!$F$5,"On target","Under"))</f>
        <v/>
      </c>
    </row>
    <row r="301" customFormat="false" ht="15" hidden="false" customHeight="false" outlineLevel="0" collapsed="false">
      <c r="A301" s="19"/>
      <c r="B301" s="20"/>
      <c r="C301" s="20"/>
      <c r="D301" s="20"/>
      <c r="E301" s="21"/>
      <c r="F301" s="22"/>
      <c r="G301" s="22"/>
      <c r="H301" s="27" t="str">
        <f aca="false">IF(N($E301)=0,"",$E301*'Job Log'!$C$5)</f>
        <v/>
      </c>
      <c r="I301" s="27" t="str">
        <f aca="false">IF(N($F301)+N($G301)=0,"",N($F301)+N($G301))</f>
        <v/>
      </c>
      <c r="J301" s="27" t="str">
        <f aca="false">IF($I301="","",$I301-N($G301)-N($H301))</f>
        <v/>
      </c>
      <c r="K301" s="28" t="str">
        <f aca="false">IF(OR($I301="",N($I301)=0),"",$J301/$I301)</f>
        <v/>
      </c>
      <c r="L301" s="29" t="str">
        <f aca="false">IF(N($E301)=0,"",N($F301)/$E301)</f>
        <v/>
      </c>
      <c r="M301" s="29" t="str">
        <f aca="false">IF(OR($J301="",N($E301)=0),"",$J301/$E301)</f>
        <v/>
      </c>
      <c r="N301" s="30" t="str">
        <f aca="false">IF($L301="","",IF($L301&gt;='Job Log'!$F$5,"On target","Under"))</f>
        <v/>
      </c>
    </row>
    <row r="302" customFormat="false" ht="15" hidden="false" customHeight="false" outlineLevel="0" collapsed="false">
      <c r="A302" s="19"/>
      <c r="B302" s="20"/>
      <c r="C302" s="20"/>
      <c r="D302" s="20"/>
      <c r="E302" s="21"/>
      <c r="F302" s="22"/>
      <c r="G302" s="22"/>
      <c r="H302" s="23" t="str">
        <f aca="false">IF(N($E302)=0,"",$E302*'Job Log'!$C$5)</f>
        <v/>
      </c>
      <c r="I302" s="23" t="str">
        <f aca="false">IF(N($F302)+N($G302)=0,"",N($F302)+N($G302))</f>
        <v/>
      </c>
      <c r="J302" s="23" t="str">
        <f aca="false">IF($I302="","",$I302-N($G302)-N($H302))</f>
        <v/>
      </c>
      <c r="K302" s="24" t="str">
        <f aca="false">IF(OR($I302="",N($I302)=0),"",$J302/$I302)</f>
        <v/>
      </c>
      <c r="L302" s="25" t="str">
        <f aca="false">IF(N($E302)=0,"",N($F302)/$E302)</f>
        <v/>
      </c>
      <c r="M302" s="25" t="str">
        <f aca="false">IF(OR($J302="",N($E302)=0),"",$J302/$E302)</f>
        <v/>
      </c>
      <c r="N302" s="26" t="str">
        <f aca="false">IF($L302="","",IF($L302&gt;='Job Log'!$F$5,"On target","Under"))</f>
        <v/>
      </c>
    </row>
    <row r="303" customFormat="false" ht="15" hidden="false" customHeight="false" outlineLevel="0" collapsed="false">
      <c r="A303" s="19"/>
      <c r="B303" s="20"/>
      <c r="C303" s="20"/>
      <c r="D303" s="20"/>
      <c r="E303" s="21"/>
      <c r="F303" s="22"/>
      <c r="G303" s="22"/>
      <c r="H303" s="27" t="str">
        <f aca="false">IF(N($E303)=0,"",$E303*'Job Log'!$C$5)</f>
        <v/>
      </c>
      <c r="I303" s="27" t="str">
        <f aca="false">IF(N($F303)+N($G303)=0,"",N($F303)+N($G303))</f>
        <v/>
      </c>
      <c r="J303" s="27" t="str">
        <f aca="false">IF($I303="","",$I303-N($G303)-N($H303))</f>
        <v/>
      </c>
      <c r="K303" s="28" t="str">
        <f aca="false">IF(OR($I303="",N($I303)=0),"",$J303/$I303)</f>
        <v/>
      </c>
      <c r="L303" s="29" t="str">
        <f aca="false">IF(N($E303)=0,"",N($F303)/$E303)</f>
        <v/>
      </c>
      <c r="M303" s="29" t="str">
        <f aca="false">IF(OR($J303="",N($E303)=0),"",$J303/$E303)</f>
        <v/>
      </c>
      <c r="N303" s="30" t="str">
        <f aca="false">IF($L303="","",IF($L303&gt;='Job Log'!$F$5,"On target","Under"))</f>
        <v/>
      </c>
    </row>
    <row r="304" customFormat="false" ht="15" hidden="false" customHeight="false" outlineLevel="0" collapsed="false">
      <c r="A304" s="19"/>
      <c r="B304" s="20"/>
      <c r="C304" s="20"/>
      <c r="D304" s="20"/>
      <c r="E304" s="21"/>
      <c r="F304" s="22"/>
      <c r="G304" s="22"/>
      <c r="H304" s="23" t="str">
        <f aca="false">IF(N($E304)=0,"",$E304*'Job Log'!$C$5)</f>
        <v/>
      </c>
      <c r="I304" s="23" t="str">
        <f aca="false">IF(N($F304)+N($G304)=0,"",N($F304)+N($G304))</f>
        <v/>
      </c>
      <c r="J304" s="23" t="str">
        <f aca="false">IF($I304="","",$I304-N($G304)-N($H304))</f>
        <v/>
      </c>
      <c r="K304" s="24" t="str">
        <f aca="false">IF(OR($I304="",N($I304)=0),"",$J304/$I304)</f>
        <v/>
      </c>
      <c r="L304" s="25" t="str">
        <f aca="false">IF(N($E304)=0,"",N($F304)/$E304)</f>
        <v/>
      </c>
      <c r="M304" s="25" t="str">
        <f aca="false">IF(OR($J304="",N($E304)=0),"",$J304/$E304)</f>
        <v/>
      </c>
      <c r="N304" s="26" t="str">
        <f aca="false">IF($L304="","",IF($L304&gt;='Job Log'!$F$5,"On target","Under"))</f>
        <v/>
      </c>
    </row>
    <row r="305" customFormat="false" ht="15" hidden="false" customHeight="false" outlineLevel="0" collapsed="false">
      <c r="A305" s="19"/>
      <c r="B305" s="20"/>
      <c r="C305" s="20"/>
      <c r="D305" s="20"/>
      <c r="E305" s="21"/>
      <c r="F305" s="22"/>
      <c r="G305" s="22"/>
      <c r="H305" s="27" t="str">
        <f aca="false">IF(N($E305)=0,"",$E305*'Job Log'!$C$5)</f>
        <v/>
      </c>
      <c r="I305" s="27" t="str">
        <f aca="false">IF(N($F305)+N($G305)=0,"",N($F305)+N($G305))</f>
        <v/>
      </c>
      <c r="J305" s="27" t="str">
        <f aca="false">IF($I305="","",$I305-N($G305)-N($H305))</f>
        <v/>
      </c>
      <c r="K305" s="28" t="str">
        <f aca="false">IF(OR($I305="",N($I305)=0),"",$J305/$I305)</f>
        <v/>
      </c>
      <c r="L305" s="29" t="str">
        <f aca="false">IF(N($E305)=0,"",N($F305)/$E305)</f>
        <v/>
      </c>
      <c r="M305" s="29" t="str">
        <f aca="false">IF(OR($J305="",N($E305)=0),"",$J305/$E305)</f>
        <v/>
      </c>
      <c r="N305" s="30" t="str">
        <f aca="false">IF($L305="","",IF($L305&gt;='Job Log'!$F$5,"On target","Under"))</f>
        <v/>
      </c>
    </row>
    <row r="306" customFormat="false" ht="15" hidden="false" customHeight="false" outlineLevel="0" collapsed="false">
      <c r="A306" s="19"/>
      <c r="B306" s="20"/>
      <c r="C306" s="20"/>
      <c r="D306" s="20"/>
      <c r="E306" s="21"/>
      <c r="F306" s="22"/>
      <c r="G306" s="22"/>
      <c r="H306" s="23" t="str">
        <f aca="false">IF(N($E306)=0,"",$E306*'Job Log'!$C$5)</f>
        <v/>
      </c>
      <c r="I306" s="23" t="str">
        <f aca="false">IF(N($F306)+N($G306)=0,"",N($F306)+N($G306))</f>
        <v/>
      </c>
      <c r="J306" s="23" t="str">
        <f aca="false">IF($I306="","",$I306-N($G306)-N($H306))</f>
        <v/>
      </c>
      <c r="K306" s="24" t="str">
        <f aca="false">IF(OR($I306="",N($I306)=0),"",$J306/$I306)</f>
        <v/>
      </c>
      <c r="L306" s="25" t="str">
        <f aca="false">IF(N($E306)=0,"",N($F306)/$E306)</f>
        <v/>
      </c>
      <c r="M306" s="25" t="str">
        <f aca="false">IF(OR($J306="",N($E306)=0),"",$J306/$E306)</f>
        <v/>
      </c>
      <c r="N306" s="26" t="str">
        <f aca="false">IF($L306="","",IF($L306&gt;='Job Log'!$F$5,"On target","Under"))</f>
        <v/>
      </c>
    </row>
    <row r="307" customFormat="false" ht="15" hidden="false" customHeight="false" outlineLevel="0" collapsed="false">
      <c r="A307" s="19"/>
      <c r="B307" s="20"/>
      <c r="C307" s="20"/>
      <c r="D307" s="20"/>
      <c r="E307" s="21"/>
      <c r="F307" s="22"/>
      <c r="G307" s="22"/>
      <c r="H307" s="27" t="str">
        <f aca="false">IF(N($E307)=0,"",$E307*'Job Log'!$C$5)</f>
        <v/>
      </c>
      <c r="I307" s="27" t="str">
        <f aca="false">IF(N($F307)+N($G307)=0,"",N($F307)+N($G307))</f>
        <v/>
      </c>
      <c r="J307" s="27" t="str">
        <f aca="false">IF($I307="","",$I307-N($G307)-N($H307))</f>
        <v/>
      </c>
      <c r="K307" s="28" t="str">
        <f aca="false">IF(OR($I307="",N($I307)=0),"",$J307/$I307)</f>
        <v/>
      </c>
      <c r="L307" s="29" t="str">
        <f aca="false">IF(N($E307)=0,"",N($F307)/$E307)</f>
        <v/>
      </c>
      <c r="M307" s="29" t="str">
        <f aca="false">IF(OR($J307="",N($E307)=0),"",$J307/$E307)</f>
        <v/>
      </c>
      <c r="N307" s="30" t="str">
        <f aca="false">IF($L307="","",IF($L307&gt;='Job Log'!$F$5,"On target","Under"))</f>
        <v/>
      </c>
    </row>
    <row r="308" customFormat="false" ht="15" hidden="false" customHeight="false" outlineLevel="0" collapsed="false">
      <c r="A308" s="19"/>
      <c r="B308" s="20"/>
      <c r="C308" s="20"/>
      <c r="D308" s="20"/>
      <c r="E308" s="21"/>
      <c r="F308" s="22"/>
      <c r="G308" s="22"/>
      <c r="H308" s="23" t="str">
        <f aca="false">IF(N($E308)=0,"",$E308*'Job Log'!$C$5)</f>
        <v/>
      </c>
      <c r="I308" s="23" t="str">
        <f aca="false">IF(N($F308)+N($G308)=0,"",N($F308)+N($G308))</f>
        <v/>
      </c>
      <c r="J308" s="23" t="str">
        <f aca="false">IF($I308="","",$I308-N($G308)-N($H308))</f>
        <v/>
      </c>
      <c r="K308" s="24" t="str">
        <f aca="false">IF(OR($I308="",N($I308)=0),"",$J308/$I308)</f>
        <v/>
      </c>
      <c r="L308" s="25" t="str">
        <f aca="false">IF(N($E308)=0,"",N($F308)/$E308)</f>
        <v/>
      </c>
      <c r="M308" s="25" t="str">
        <f aca="false">IF(OR($J308="",N($E308)=0),"",$J308/$E308)</f>
        <v/>
      </c>
      <c r="N308" s="26" t="str">
        <f aca="false">IF($L308="","",IF($L308&gt;='Job Log'!$F$5,"On target","Under"))</f>
        <v/>
      </c>
    </row>
    <row r="309" customFormat="false" ht="15" hidden="false" customHeight="false" outlineLevel="0" collapsed="false">
      <c r="A309" s="19"/>
      <c r="B309" s="20"/>
      <c r="C309" s="20"/>
      <c r="D309" s="20"/>
      <c r="E309" s="21"/>
      <c r="F309" s="22"/>
      <c r="G309" s="22"/>
      <c r="H309" s="27" t="str">
        <f aca="false">IF(N($E309)=0,"",$E309*'Job Log'!$C$5)</f>
        <v/>
      </c>
      <c r="I309" s="27" t="str">
        <f aca="false">IF(N($F309)+N($G309)=0,"",N($F309)+N($G309))</f>
        <v/>
      </c>
      <c r="J309" s="27" t="str">
        <f aca="false">IF($I309="","",$I309-N($G309)-N($H309))</f>
        <v/>
      </c>
      <c r="K309" s="28" t="str">
        <f aca="false">IF(OR($I309="",N($I309)=0),"",$J309/$I309)</f>
        <v/>
      </c>
      <c r="L309" s="29" t="str">
        <f aca="false">IF(N($E309)=0,"",N($F309)/$E309)</f>
        <v/>
      </c>
      <c r="M309" s="29" t="str">
        <f aca="false">IF(OR($J309="",N($E309)=0),"",$J309/$E309)</f>
        <v/>
      </c>
      <c r="N309" s="30" t="str">
        <f aca="false">IF($L309="","",IF($L309&gt;='Job Log'!$F$5,"On target","Under"))</f>
        <v/>
      </c>
    </row>
    <row r="310" customFormat="false" ht="15" hidden="false" customHeight="false" outlineLevel="0" collapsed="false">
      <c r="A310" s="19"/>
      <c r="B310" s="20"/>
      <c r="C310" s="20"/>
      <c r="D310" s="20"/>
      <c r="E310" s="21"/>
      <c r="F310" s="22"/>
      <c r="G310" s="22"/>
      <c r="H310" s="23" t="str">
        <f aca="false">IF(N($E310)=0,"",$E310*'Job Log'!$C$5)</f>
        <v/>
      </c>
      <c r="I310" s="23" t="str">
        <f aca="false">IF(N($F310)+N($G310)=0,"",N($F310)+N($G310))</f>
        <v/>
      </c>
      <c r="J310" s="23" t="str">
        <f aca="false">IF($I310="","",$I310-N($G310)-N($H310))</f>
        <v/>
      </c>
      <c r="K310" s="24" t="str">
        <f aca="false">IF(OR($I310="",N($I310)=0),"",$J310/$I310)</f>
        <v/>
      </c>
      <c r="L310" s="25" t="str">
        <f aca="false">IF(N($E310)=0,"",N($F310)/$E310)</f>
        <v/>
      </c>
      <c r="M310" s="25" t="str">
        <f aca="false">IF(OR($J310="",N($E310)=0),"",$J310/$E310)</f>
        <v/>
      </c>
      <c r="N310" s="26" t="str">
        <f aca="false">IF($L310="","",IF($L310&gt;='Job Log'!$F$5,"On target","Under"))</f>
        <v/>
      </c>
    </row>
    <row r="311" customFormat="false" ht="15" hidden="false" customHeight="false" outlineLevel="0" collapsed="false">
      <c r="A311" s="19"/>
      <c r="B311" s="20"/>
      <c r="C311" s="20"/>
      <c r="D311" s="20"/>
      <c r="E311" s="21"/>
      <c r="F311" s="22"/>
      <c r="G311" s="22"/>
      <c r="H311" s="27" t="str">
        <f aca="false">IF(N($E311)=0,"",$E311*'Job Log'!$C$5)</f>
        <v/>
      </c>
      <c r="I311" s="27" t="str">
        <f aca="false">IF(N($F311)+N($G311)=0,"",N($F311)+N($G311))</f>
        <v/>
      </c>
      <c r="J311" s="27" t="str">
        <f aca="false">IF($I311="","",$I311-N($G311)-N($H311))</f>
        <v/>
      </c>
      <c r="K311" s="28" t="str">
        <f aca="false">IF(OR($I311="",N($I311)=0),"",$J311/$I311)</f>
        <v/>
      </c>
      <c r="L311" s="29" t="str">
        <f aca="false">IF(N($E311)=0,"",N($F311)/$E311)</f>
        <v/>
      </c>
      <c r="M311" s="29" t="str">
        <f aca="false">IF(OR($J311="",N($E311)=0),"",$J311/$E311)</f>
        <v/>
      </c>
      <c r="N311" s="30" t="str">
        <f aca="false">IF($L311="","",IF($L311&gt;='Job Log'!$F$5,"On target","Under"))</f>
        <v/>
      </c>
    </row>
    <row r="312" customFormat="false" ht="15" hidden="false" customHeight="false" outlineLevel="0" collapsed="false">
      <c r="A312" s="19"/>
      <c r="B312" s="20"/>
      <c r="C312" s="20"/>
      <c r="D312" s="20"/>
      <c r="E312" s="21"/>
      <c r="F312" s="22"/>
      <c r="G312" s="22"/>
      <c r="H312" s="23" t="str">
        <f aca="false">IF(N($E312)=0,"",$E312*'Job Log'!$C$5)</f>
        <v/>
      </c>
      <c r="I312" s="23" t="str">
        <f aca="false">IF(N($F312)+N($G312)=0,"",N($F312)+N($G312))</f>
        <v/>
      </c>
      <c r="J312" s="23" t="str">
        <f aca="false">IF($I312="","",$I312-N($G312)-N($H312))</f>
        <v/>
      </c>
      <c r="K312" s="24" t="str">
        <f aca="false">IF(OR($I312="",N($I312)=0),"",$J312/$I312)</f>
        <v/>
      </c>
      <c r="L312" s="25" t="str">
        <f aca="false">IF(N($E312)=0,"",N($F312)/$E312)</f>
        <v/>
      </c>
      <c r="M312" s="25" t="str">
        <f aca="false">IF(OR($J312="",N($E312)=0),"",$J312/$E312)</f>
        <v/>
      </c>
      <c r="N312" s="26" t="str">
        <f aca="false">IF($L312="","",IF($L312&gt;='Job Log'!$F$5,"On target","Under"))</f>
        <v/>
      </c>
    </row>
    <row r="313" customFormat="false" ht="15" hidden="false" customHeight="false" outlineLevel="0" collapsed="false">
      <c r="A313" s="19"/>
      <c r="B313" s="20"/>
      <c r="C313" s="20"/>
      <c r="D313" s="20"/>
      <c r="E313" s="21"/>
      <c r="F313" s="22"/>
      <c r="G313" s="22"/>
      <c r="H313" s="27" t="str">
        <f aca="false">IF(N($E313)=0,"",$E313*'Job Log'!$C$5)</f>
        <v/>
      </c>
      <c r="I313" s="27" t="str">
        <f aca="false">IF(N($F313)+N($G313)=0,"",N($F313)+N($G313))</f>
        <v/>
      </c>
      <c r="J313" s="27" t="str">
        <f aca="false">IF($I313="","",$I313-N($G313)-N($H313))</f>
        <v/>
      </c>
      <c r="K313" s="28" t="str">
        <f aca="false">IF(OR($I313="",N($I313)=0),"",$J313/$I313)</f>
        <v/>
      </c>
      <c r="L313" s="29" t="str">
        <f aca="false">IF(N($E313)=0,"",N($F313)/$E313)</f>
        <v/>
      </c>
      <c r="M313" s="29" t="str">
        <f aca="false">IF(OR($J313="",N($E313)=0),"",$J313/$E313)</f>
        <v/>
      </c>
      <c r="N313" s="30" t="str">
        <f aca="false">IF($L313="","",IF($L313&gt;='Job Log'!$F$5,"On target","Under"))</f>
        <v/>
      </c>
    </row>
    <row r="314" customFormat="false" ht="15" hidden="false" customHeight="false" outlineLevel="0" collapsed="false">
      <c r="A314" s="19"/>
      <c r="B314" s="20"/>
      <c r="C314" s="20"/>
      <c r="D314" s="20"/>
      <c r="E314" s="21"/>
      <c r="F314" s="22"/>
      <c r="G314" s="22"/>
      <c r="H314" s="23" t="str">
        <f aca="false">IF(N($E314)=0,"",$E314*'Job Log'!$C$5)</f>
        <v/>
      </c>
      <c r="I314" s="23" t="str">
        <f aca="false">IF(N($F314)+N($G314)=0,"",N($F314)+N($G314))</f>
        <v/>
      </c>
      <c r="J314" s="23" t="str">
        <f aca="false">IF($I314="","",$I314-N($G314)-N($H314))</f>
        <v/>
      </c>
      <c r="K314" s="24" t="str">
        <f aca="false">IF(OR($I314="",N($I314)=0),"",$J314/$I314)</f>
        <v/>
      </c>
      <c r="L314" s="25" t="str">
        <f aca="false">IF(N($E314)=0,"",N($F314)/$E314)</f>
        <v/>
      </c>
      <c r="M314" s="25" t="str">
        <f aca="false">IF(OR($J314="",N($E314)=0),"",$J314/$E314)</f>
        <v/>
      </c>
      <c r="N314" s="26" t="str">
        <f aca="false">IF($L314="","",IF($L314&gt;='Job Log'!$F$5,"On target","Under"))</f>
        <v/>
      </c>
    </row>
    <row r="315" customFormat="false" ht="15" hidden="false" customHeight="false" outlineLevel="0" collapsed="false">
      <c r="A315" s="19"/>
      <c r="B315" s="20"/>
      <c r="C315" s="20"/>
      <c r="D315" s="20"/>
      <c r="E315" s="21"/>
      <c r="F315" s="22"/>
      <c r="G315" s="22"/>
      <c r="H315" s="27" t="str">
        <f aca="false">IF(N($E315)=0,"",$E315*'Job Log'!$C$5)</f>
        <v/>
      </c>
      <c r="I315" s="27" t="str">
        <f aca="false">IF(N($F315)+N($G315)=0,"",N($F315)+N($G315))</f>
        <v/>
      </c>
      <c r="J315" s="27" t="str">
        <f aca="false">IF($I315="","",$I315-N($G315)-N($H315))</f>
        <v/>
      </c>
      <c r="K315" s="28" t="str">
        <f aca="false">IF(OR($I315="",N($I315)=0),"",$J315/$I315)</f>
        <v/>
      </c>
      <c r="L315" s="29" t="str">
        <f aca="false">IF(N($E315)=0,"",N($F315)/$E315)</f>
        <v/>
      </c>
      <c r="M315" s="29" t="str">
        <f aca="false">IF(OR($J315="",N($E315)=0),"",$J315/$E315)</f>
        <v/>
      </c>
      <c r="N315" s="30" t="str">
        <f aca="false">IF($L315="","",IF($L315&gt;='Job Log'!$F$5,"On target","Under"))</f>
        <v/>
      </c>
    </row>
    <row r="316" customFormat="false" ht="15" hidden="false" customHeight="false" outlineLevel="0" collapsed="false">
      <c r="A316" s="19"/>
      <c r="B316" s="20"/>
      <c r="C316" s="20"/>
      <c r="D316" s="20"/>
      <c r="E316" s="21"/>
      <c r="F316" s="22"/>
      <c r="G316" s="22"/>
      <c r="H316" s="23" t="str">
        <f aca="false">IF(N($E316)=0,"",$E316*'Job Log'!$C$5)</f>
        <v/>
      </c>
      <c r="I316" s="23" t="str">
        <f aca="false">IF(N($F316)+N($G316)=0,"",N($F316)+N($G316))</f>
        <v/>
      </c>
      <c r="J316" s="23" t="str">
        <f aca="false">IF($I316="","",$I316-N($G316)-N($H316))</f>
        <v/>
      </c>
      <c r="K316" s="24" t="str">
        <f aca="false">IF(OR($I316="",N($I316)=0),"",$J316/$I316)</f>
        <v/>
      </c>
      <c r="L316" s="25" t="str">
        <f aca="false">IF(N($E316)=0,"",N($F316)/$E316)</f>
        <v/>
      </c>
      <c r="M316" s="25" t="str">
        <f aca="false">IF(OR($J316="",N($E316)=0),"",$J316/$E316)</f>
        <v/>
      </c>
      <c r="N316" s="26" t="str">
        <f aca="false">IF($L316="","",IF($L316&gt;='Job Log'!$F$5,"On target","Under"))</f>
        <v/>
      </c>
    </row>
    <row r="317" customFormat="false" ht="15" hidden="false" customHeight="false" outlineLevel="0" collapsed="false">
      <c r="A317" s="19"/>
      <c r="B317" s="20"/>
      <c r="C317" s="20"/>
      <c r="D317" s="20"/>
      <c r="E317" s="21"/>
      <c r="F317" s="22"/>
      <c r="G317" s="22"/>
      <c r="H317" s="27" t="str">
        <f aca="false">IF(N($E317)=0,"",$E317*'Job Log'!$C$5)</f>
        <v/>
      </c>
      <c r="I317" s="27" t="str">
        <f aca="false">IF(N($F317)+N($G317)=0,"",N($F317)+N($G317))</f>
        <v/>
      </c>
      <c r="J317" s="27" t="str">
        <f aca="false">IF($I317="","",$I317-N($G317)-N($H317))</f>
        <v/>
      </c>
      <c r="K317" s="28" t="str">
        <f aca="false">IF(OR($I317="",N($I317)=0),"",$J317/$I317)</f>
        <v/>
      </c>
      <c r="L317" s="29" t="str">
        <f aca="false">IF(N($E317)=0,"",N($F317)/$E317)</f>
        <v/>
      </c>
      <c r="M317" s="29" t="str">
        <f aca="false">IF(OR($J317="",N($E317)=0),"",$J317/$E317)</f>
        <v/>
      </c>
      <c r="N317" s="30" t="str">
        <f aca="false">IF($L317="","",IF($L317&gt;='Job Log'!$F$5,"On target","Under"))</f>
        <v/>
      </c>
    </row>
    <row r="318" customFormat="false" ht="15" hidden="false" customHeight="false" outlineLevel="0" collapsed="false">
      <c r="A318" s="19"/>
      <c r="B318" s="20"/>
      <c r="C318" s="20"/>
      <c r="D318" s="20"/>
      <c r="E318" s="21"/>
      <c r="F318" s="22"/>
      <c r="G318" s="22"/>
      <c r="H318" s="23" t="str">
        <f aca="false">IF(N($E318)=0,"",$E318*'Job Log'!$C$5)</f>
        <v/>
      </c>
      <c r="I318" s="23" t="str">
        <f aca="false">IF(N($F318)+N($G318)=0,"",N($F318)+N($G318))</f>
        <v/>
      </c>
      <c r="J318" s="23" t="str">
        <f aca="false">IF($I318="","",$I318-N($G318)-N($H318))</f>
        <v/>
      </c>
      <c r="K318" s="24" t="str">
        <f aca="false">IF(OR($I318="",N($I318)=0),"",$J318/$I318)</f>
        <v/>
      </c>
      <c r="L318" s="25" t="str">
        <f aca="false">IF(N($E318)=0,"",N($F318)/$E318)</f>
        <v/>
      </c>
      <c r="M318" s="25" t="str">
        <f aca="false">IF(OR($J318="",N($E318)=0),"",$J318/$E318)</f>
        <v/>
      </c>
      <c r="N318" s="26" t="str">
        <f aca="false">IF($L318="","",IF($L318&gt;='Job Log'!$F$5,"On target","Under"))</f>
        <v/>
      </c>
    </row>
    <row r="319" customFormat="false" ht="15" hidden="false" customHeight="false" outlineLevel="0" collapsed="false">
      <c r="A319" s="19"/>
      <c r="B319" s="20"/>
      <c r="C319" s="20"/>
      <c r="D319" s="20"/>
      <c r="E319" s="21"/>
      <c r="F319" s="22"/>
      <c r="G319" s="22"/>
      <c r="H319" s="27" t="str">
        <f aca="false">IF(N($E319)=0,"",$E319*'Job Log'!$C$5)</f>
        <v/>
      </c>
      <c r="I319" s="27" t="str">
        <f aca="false">IF(N($F319)+N($G319)=0,"",N($F319)+N($G319))</f>
        <v/>
      </c>
      <c r="J319" s="27" t="str">
        <f aca="false">IF($I319="","",$I319-N($G319)-N($H319))</f>
        <v/>
      </c>
      <c r="K319" s="28" t="str">
        <f aca="false">IF(OR($I319="",N($I319)=0),"",$J319/$I319)</f>
        <v/>
      </c>
      <c r="L319" s="29" t="str">
        <f aca="false">IF(N($E319)=0,"",N($F319)/$E319)</f>
        <v/>
      </c>
      <c r="M319" s="29" t="str">
        <f aca="false">IF(OR($J319="",N($E319)=0),"",$J319/$E319)</f>
        <v/>
      </c>
      <c r="N319" s="30" t="str">
        <f aca="false">IF($L319="","",IF($L319&gt;='Job Log'!$F$5,"On target","Under"))</f>
        <v/>
      </c>
    </row>
    <row r="320" customFormat="false" ht="15" hidden="false" customHeight="false" outlineLevel="0" collapsed="false">
      <c r="A320" s="19"/>
      <c r="B320" s="20"/>
      <c r="C320" s="20"/>
      <c r="D320" s="20"/>
      <c r="E320" s="21"/>
      <c r="F320" s="22"/>
      <c r="G320" s="22"/>
      <c r="H320" s="23" t="str">
        <f aca="false">IF(N($E320)=0,"",$E320*'Job Log'!$C$5)</f>
        <v/>
      </c>
      <c r="I320" s="23" t="str">
        <f aca="false">IF(N($F320)+N($G320)=0,"",N($F320)+N($G320))</f>
        <v/>
      </c>
      <c r="J320" s="23" t="str">
        <f aca="false">IF($I320="","",$I320-N($G320)-N($H320))</f>
        <v/>
      </c>
      <c r="K320" s="24" t="str">
        <f aca="false">IF(OR($I320="",N($I320)=0),"",$J320/$I320)</f>
        <v/>
      </c>
      <c r="L320" s="25" t="str">
        <f aca="false">IF(N($E320)=0,"",N($F320)/$E320)</f>
        <v/>
      </c>
      <c r="M320" s="25" t="str">
        <f aca="false">IF(OR($J320="",N($E320)=0),"",$J320/$E320)</f>
        <v/>
      </c>
      <c r="N320" s="26" t="str">
        <f aca="false">IF($L320="","",IF($L320&gt;='Job Log'!$F$5,"On target","Under"))</f>
        <v/>
      </c>
    </row>
    <row r="321" customFormat="false" ht="15" hidden="false" customHeight="false" outlineLevel="0" collapsed="false">
      <c r="A321" s="19"/>
      <c r="B321" s="20"/>
      <c r="C321" s="20"/>
      <c r="D321" s="20"/>
      <c r="E321" s="21"/>
      <c r="F321" s="22"/>
      <c r="G321" s="22"/>
      <c r="H321" s="27" t="str">
        <f aca="false">IF(N($E321)=0,"",$E321*'Job Log'!$C$5)</f>
        <v/>
      </c>
      <c r="I321" s="27" t="str">
        <f aca="false">IF(N($F321)+N($G321)=0,"",N($F321)+N($G321))</f>
        <v/>
      </c>
      <c r="J321" s="27" t="str">
        <f aca="false">IF($I321="","",$I321-N($G321)-N($H321))</f>
        <v/>
      </c>
      <c r="K321" s="28" t="str">
        <f aca="false">IF(OR($I321="",N($I321)=0),"",$J321/$I321)</f>
        <v/>
      </c>
      <c r="L321" s="29" t="str">
        <f aca="false">IF(N($E321)=0,"",N($F321)/$E321)</f>
        <v/>
      </c>
      <c r="M321" s="29" t="str">
        <f aca="false">IF(OR($J321="",N($E321)=0),"",$J321/$E321)</f>
        <v/>
      </c>
      <c r="N321" s="30" t="str">
        <f aca="false">IF($L321="","",IF($L321&gt;='Job Log'!$F$5,"On target","Under"))</f>
        <v/>
      </c>
    </row>
    <row r="322" customFormat="false" ht="15" hidden="false" customHeight="false" outlineLevel="0" collapsed="false">
      <c r="A322" s="19"/>
      <c r="B322" s="20"/>
      <c r="C322" s="20"/>
      <c r="D322" s="20"/>
      <c r="E322" s="21"/>
      <c r="F322" s="22"/>
      <c r="G322" s="22"/>
      <c r="H322" s="23" t="str">
        <f aca="false">IF(N($E322)=0,"",$E322*'Job Log'!$C$5)</f>
        <v/>
      </c>
      <c r="I322" s="23" t="str">
        <f aca="false">IF(N($F322)+N($G322)=0,"",N($F322)+N($G322))</f>
        <v/>
      </c>
      <c r="J322" s="23" t="str">
        <f aca="false">IF($I322="","",$I322-N($G322)-N($H322))</f>
        <v/>
      </c>
      <c r="K322" s="24" t="str">
        <f aca="false">IF(OR($I322="",N($I322)=0),"",$J322/$I322)</f>
        <v/>
      </c>
      <c r="L322" s="25" t="str">
        <f aca="false">IF(N($E322)=0,"",N($F322)/$E322)</f>
        <v/>
      </c>
      <c r="M322" s="25" t="str">
        <f aca="false">IF(OR($J322="",N($E322)=0),"",$J322/$E322)</f>
        <v/>
      </c>
      <c r="N322" s="26" t="str">
        <f aca="false">IF($L322="","",IF($L322&gt;='Job Log'!$F$5,"On target","Under"))</f>
        <v/>
      </c>
    </row>
    <row r="323" customFormat="false" ht="15" hidden="false" customHeight="false" outlineLevel="0" collapsed="false">
      <c r="A323" s="19"/>
      <c r="B323" s="20"/>
      <c r="C323" s="20"/>
      <c r="D323" s="20"/>
      <c r="E323" s="21"/>
      <c r="F323" s="22"/>
      <c r="G323" s="22"/>
      <c r="H323" s="27" t="str">
        <f aca="false">IF(N($E323)=0,"",$E323*'Job Log'!$C$5)</f>
        <v/>
      </c>
      <c r="I323" s="27" t="str">
        <f aca="false">IF(N($F323)+N($G323)=0,"",N($F323)+N($G323))</f>
        <v/>
      </c>
      <c r="J323" s="27" t="str">
        <f aca="false">IF($I323="","",$I323-N($G323)-N($H323))</f>
        <v/>
      </c>
      <c r="K323" s="28" t="str">
        <f aca="false">IF(OR($I323="",N($I323)=0),"",$J323/$I323)</f>
        <v/>
      </c>
      <c r="L323" s="29" t="str">
        <f aca="false">IF(N($E323)=0,"",N($F323)/$E323)</f>
        <v/>
      </c>
      <c r="M323" s="29" t="str">
        <f aca="false">IF(OR($J323="",N($E323)=0),"",$J323/$E323)</f>
        <v/>
      </c>
      <c r="N323" s="30" t="str">
        <f aca="false">IF($L323="","",IF($L323&gt;='Job Log'!$F$5,"On target","Under"))</f>
        <v/>
      </c>
    </row>
    <row r="324" customFormat="false" ht="15" hidden="false" customHeight="false" outlineLevel="0" collapsed="false">
      <c r="A324" s="19"/>
      <c r="B324" s="20"/>
      <c r="C324" s="20"/>
      <c r="D324" s="20"/>
      <c r="E324" s="21"/>
      <c r="F324" s="22"/>
      <c r="G324" s="22"/>
      <c r="H324" s="23" t="str">
        <f aca="false">IF(N($E324)=0,"",$E324*'Job Log'!$C$5)</f>
        <v/>
      </c>
      <c r="I324" s="23" t="str">
        <f aca="false">IF(N($F324)+N($G324)=0,"",N($F324)+N($G324))</f>
        <v/>
      </c>
      <c r="J324" s="23" t="str">
        <f aca="false">IF($I324="","",$I324-N($G324)-N($H324))</f>
        <v/>
      </c>
      <c r="K324" s="24" t="str">
        <f aca="false">IF(OR($I324="",N($I324)=0),"",$J324/$I324)</f>
        <v/>
      </c>
      <c r="L324" s="25" t="str">
        <f aca="false">IF(N($E324)=0,"",N($F324)/$E324)</f>
        <v/>
      </c>
      <c r="M324" s="25" t="str">
        <f aca="false">IF(OR($J324="",N($E324)=0),"",$J324/$E324)</f>
        <v/>
      </c>
      <c r="N324" s="26" t="str">
        <f aca="false">IF($L324="","",IF($L324&gt;='Job Log'!$F$5,"On target","Under"))</f>
        <v/>
      </c>
    </row>
    <row r="325" customFormat="false" ht="15" hidden="false" customHeight="false" outlineLevel="0" collapsed="false">
      <c r="A325" s="19"/>
      <c r="B325" s="20"/>
      <c r="C325" s="20"/>
      <c r="D325" s="20"/>
      <c r="E325" s="21"/>
      <c r="F325" s="22"/>
      <c r="G325" s="22"/>
      <c r="H325" s="27" t="str">
        <f aca="false">IF(N($E325)=0,"",$E325*'Job Log'!$C$5)</f>
        <v/>
      </c>
      <c r="I325" s="27" t="str">
        <f aca="false">IF(N($F325)+N($G325)=0,"",N($F325)+N($G325))</f>
        <v/>
      </c>
      <c r="J325" s="27" t="str">
        <f aca="false">IF($I325="","",$I325-N($G325)-N($H325))</f>
        <v/>
      </c>
      <c r="K325" s="28" t="str">
        <f aca="false">IF(OR($I325="",N($I325)=0),"",$J325/$I325)</f>
        <v/>
      </c>
      <c r="L325" s="29" t="str">
        <f aca="false">IF(N($E325)=0,"",N($F325)/$E325)</f>
        <v/>
      </c>
      <c r="M325" s="29" t="str">
        <f aca="false">IF(OR($J325="",N($E325)=0),"",$J325/$E325)</f>
        <v/>
      </c>
      <c r="N325" s="30" t="str">
        <f aca="false">IF($L325="","",IF($L325&gt;='Job Log'!$F$5,"On target","Under"))</f>
        <v/>
      </c>
    </row>
    <row r="326" customFormat="false" ht="15" hidden="false" customHeight="false" outlineLevel="0" collapsed="false">
      <c r="A326" s="19"/>
      <c r="B326" s="20"/>
      <c r="C326" s="20"/>
      <c r="D326" s="20"/>
      <c r="E326" s="21"/>
      <c r="F326" s="22"/>
      <c r="G326" s="22"/>
      <c r="H326" s="23" t="str">
        <f aca="false">IF(N($E326)=0,"",$E326*'Job Log'!$C$5)</f>
        <v/>
      </c>
      <c r="I326" s="23" t="str">
        <f aca="false">IF(N($F326)+N($G326)=0,"",N($F326)+N($G326))</f>
        <v/>
      </c>
      <c r="J326" s="23" t="str">
        <f aca="false">IF($I326="","",$I326-N($G326)-N($H326))</f>
        <v/>
      </c>
      <c r="K326" s="24" t="str">
        <f aca="false">IF(OR($I326="",N($I326)=0),"",$J326/$I326)</f>
        <v/>
      </c>
      <c r="L326" s="25" t="str">
        <f aca="false">IF(N($E326)=0,"",N($F326)/$E326)</f>
        <v/>
      </c>
      <c r="M326" s="25" t="str">
        <f aca="false">IF(OR($J326="",N($E326)=0),"",$J326/$E326)</f>
        <v/>
      </c>
      <c r="N326" s="26" t="str">
        <f aca="false">IF($L326="","",IF($L326&gt;='Job Log'!$F$5,"On target","Under"))</f>
        <v/>
      </c>
    </row>
    <row r="327" customFormat="false" ht="15" hidden="false" customHeight="false" outlineLevel="0" collapsed="false">
      <c r="A327" s="19"/>
      <c r="B327" s="20"/>
      <c r="C327" s="20"/>
      <c r="D327" s="20"/>
      <c r="E327" s="21"/>
      <c r="F327" s="22"/>
      <c r="G327" s="22"/>
      <c r="H327" s="27" t="str">
        <f aca="false">IF(N($E327)=0,"",$E327*'Job Log'!$C$5)</f>
        <v/>
      </c>
      <c r="I327" s="27" t="str">
        <f aca="false">IF(N($F327)+N($G327)=0,"",N($F327)+N($G327))</f>
        <v/>
      </c>
      <c r="J327" s="27" t="str">
        <f aca="false">IF($I327="","",$I327-N($G327)-N($H327))</f>
        <v/>
      </c>
      <c r="K327" s="28" t="str">
        <f aca="false">IF(OR($I327="",N($I327)=0),"",$J327/$I327)</f>
        <v/>
      </c>
      <c r="L327" s="29" t="str">
        <f aca="false">IF(N($E327)=0,"",N($F327)/$E327)</f>
        <v/>
      </c>
      <c r="M327" s="29" t="str">
        <f aca="false">IF(OR($J327="",N($E327)=0),"",$J327/$E327)</f>
        <v/>
      </c>
      <c r="N327" s="30" t="str">
        <f aca="false">IF($L327="","",IF($L327&gt;='Job Log'!$F$5,"On target","Under"))</f>
        <v/>
      </c>
    </row>
    <row r="328" customFormat="false" ht="15" hidden="false" customHeight="false" outlineLevel="0" collapsed="false">
      <c r="A328" s="19"/>
      <c r="B328" s="20"/>
      <c r="C328" s="20"/>
      <c r="D328" s="20"/>
      <c r="E328" s="21"/>
      <c r="F328" s="22"/>
      <c r="G328" s="22"/>
      <c r="H328" s="23" t="str">
        <f aca="false">IF(N($E328)=0,"",$E328*'Job Log'!$C$5)</f>
        <v/>
      </c>
      <c r="I328" s="23" t="str">
        <f aca="false">IF(N($F328)+N($G328)=0,"",N($F328)+N($G328))</f>
        <v/>
      </c>
      <c r="J328" s="23" t="str">
        <f aca="false">IF($I328="","",$I328-N($G328)-N($H328))</f>
        <v/>
      </c>
      <c r="K328" s="24" t="str">
        <f aca="false">IF(OR($I328="",N($I328)=0),"",$J328/$I328)</f>
        <v/>
      </c>
      <c r="L328" s="25" t="str">
        <f aca="false">IF(N($E328)=0,"",N($F328)/$E328)</f>
        <v/>
      </c>
      <c r="M328" s="25" t="str">
        <f aca="false">IF(OR($J328="",N($E328)=0),"",$J328/$E328)</f>
        <v/>
      </c>
      <c r="N328" s="26" t="str">
        <f aca="false">IF($L328="","",IF($L328&gt;='Job Log'!$F$5,"On target","Under"))</f>
        <v/>
      </c>
    </row>
    <row r="329" customFormat="false" ht="15" hidden="false" customHeight="false" outlineLevel="0" collapsed="false">
      <c r="A329" s="19"/>
      <c r="B329" s="20"/>
      <c r="C329" s="20"/>
      <c r="D329" s="20"/>
      <c r="E329" s="21"/>
      <c r="F329" s="22"/>
      <c r="G329" s="22"/>
      <c r="H329" s="27" t="str">
        <f aca="false">IF(N($E329)=0,"",$E329*'Job Log'!$C$5)</f>
        <v/>
      </c>
      <c r="I329" s="27" t="str">
        <f aca="false">IF(N($F329)+N($G329)=0,"",N($F329)+N($G329))</f>
        <v/>
      </c>
      <c r="J329" s="27" t="str">
        <f aca="false">IF($I329="","",$I329-N($G329)-N($H329))</f>
        <v/>
      </c>
      <c r="K329" s="28" t="str">
        <f aca="false">IF(OR($I329="",N($I329)=0),"",$J329/$I329)</f>
        <v/>
      </c>
      <c r="L329" s="29" t="str">
        <f aca="false">IF(N($E329)=0,"",N($F329)/$E329)</f>
        <v/>
      </c>
      <c r="M329" s="29" t="str">
        <f aca="false">IF(OR($J329="",N($E329)=0),"",$J329/$E329)</f>
        <v/>
      </c>
      <c r="N329" s="30" t="str">
        <f aca="false">IF($L329="","",IF($L329&gt;='Job Log'!$F$5,"On target","Under"))</f>
        <v/>
      </c>
    </row>
    <row r="330" customFormat="false" ht="15" hidden="false" customHeight="false" outlineLevel="0" collapsed="false">
      <c r="A330" s="19"/>
      <c r="B330" s="20"/>
      <c r="C330" s="20"/>
      <c r="D330" s="20"/>
      <c r="E330" s="21"/>
      <c r="F330" s="22"/>
      <c r="G330" s="22"/>
      <c r="H330" s="23" t="str">
        <f aca="false">IF(N($E330)=0,"",$E330*'Job Log'!$C$5)</f>
        <v/>
      </c>
      <c r="I330" s="23" t="str">
        <f aca="false">IF(N($F330)+N($G330)=0,"",N($F330)+N($G330))</f>
        <v/>
      </c>
      <c r="J330" s="23" t="str">
        <f aca="false">IF($I330="","",$I330-N($G330)-N($H330))</f>
        <v/>
      </c>
      <c r="K330" s="24" t="str">
        <f aca="false">IF(OR($I330="",N($I330)=0),"",$J330/$I330)</f>
        <v/>
      </c>
      <c r="L330" s="25" t="str">
        <f aca="false">IF(N($E330)=0,"",N($F330)/$E330)</f>
        <v/>
      </c>
      <c r="M330" s="25" t="str">
        <f aca="false">IF(OR($J330="",N($E330)=0),"",$J330/$E330)</f>
        <v/>
      </c>
      <c r="N330" s="26" t="str">
        <f aca="false">IF($L330="","",IF($L330&gt;='Job Log'!$F$5,"On target","Under"))</f>
        <v/>
      </c>
    </row>
    <row r="331" customFormat="false" ht="15" hidden="false" customHeight="false" outlineLevel="0" collapsed="false">
      <c r="A331" s="19"/>
      <c r="B331" s="20"/>
      <c r="C331" s="20"/>
      <c r="D331" s="20"/>
      <c r="E331" s="21"/>
      <c r="F331" s="22"/>
      <c r="G331" s="22"/>
      <c r="H331" s="27" t="str">
        <f aca="false">IF(N($E331)=0,"",$E331*'Job Log'!$C$5)</f>
        <v/>
      </c>
      <c r="I331" s="27" t="str">
        <f aca="false">IF(N($F331)+N($G331)=0,"",N($F331)+N($G331))</f>
        <v/>
      </c>
      <c r="J331" s="27" t="str">
        <f aca="false">IF($I331="","",$I331-N($G331)-N($H331))</f>
        <v/>
      </c>
      <c r="K331" s="28" t="str">
        <f aca="false">IF(OR($I331="",N($I331)=0),"",$J331/$I331)</f>
        <v/>
      </c>
      <c r="L331" s="29" t="str">
        <f aca="false">IF(N($E331)=0,"",N($F331)/$E331)</f>
        <v/>
      </c>
      <c r="M331" s="29" t="str">
        <f aca="false">IF(OR($J331="",N($E331)=0),"",$J331/$E331)</f>
        <v/>
      </c>
      <c r="N331" s="30" t="str">
        <f aca="false">IF($L331="","",IF($L331&gt;='Job Log'!$F$5,"On target","Under"))</f>
        <v/>
      </c>
    </row>
    <row r="332" customFormat="false" ht="15" hidden="false" customHeight="false" outlineLevel="0" collapsed="false">
      <c r="A332" s="19"/>
      <c r="B332" s="20"/>
      <c r="C332" s="20"/>
      <c r="D332" s="20"/>
      <c r="E332" s="21"/>
      <c r="F332" s="22"/>
      <c r="G332" s="22"/>
      <c r="H332" s="23" t="str">
        <f aca="false">IF(N($E332)=0,"",$E332*'Job Log'!$C$5)</f>
        <v/>
      </c>
      <c r="I332" s="23" t="str">
        <f aca="false">IF(N($F332)+N($G332)=0,"",N($F332)+N($G332))</f>
        <v/>
      </c>
      <c r="J332" s="23" t="str">
        <f aca="false">IF($I332="","",$I332-N($G332)-N($H332))</f>
        <v/>
      </c>
      <c r="K332" s="24" t="str">
        <f aca="false">IF(OR($I332="",N($I332)=0),"",$J332/$I332)</f>
        <v/>
      </c>
      <c r="L332" s="25" t="str">
        <f aca="false">IF(N($E332)=0,"",N($F332)/$E332)</f>
        <v/>
      </c>
      <c r="M332" s="25" t="str">
        <f aca="false">IF(OR($J332="",N($E332)=0),"",$J332/$E332)</f>
        <v/>
      </c>
      <c r="N332" s="26" t="str">
        <f aca="false">IF($L332="","",IF($L332&gt;='Job Log'!$F$5,"On target","Under"))</f>
        <v/>
      </c>
    </row>
    <row r="333" customFormat="false" ht="15" hidden="false" customHeight="false" outlineLevel="0" collapsed="false">
      <c r="A333" s="19"/>
      <c r="B333" s="20"/>
      <c r="C333" s="20"/>
      <c r="D333" s="20"/>
      <c r="E333" s="21"/>
      <c r="F333" s="22"/>
      <c r="G333" s="22"/>
      <c r="H333" s="27" t="str">
        <f aca="false">IF(N($E333)=0,"",$E333*'Job Log'!$C$5)</f>
        <v/>
      </c>
      <c r="I333" s="27" t="str">
        <f aca="false">IF(N($F333)+N($G333)=0,"",N($F333)+N($G333))</f>
        <v/>
      </c>
      <c r="J333" s="27" t="str">
        <f aca="false">IF($I333="","",$I333-N($G333)-N($H333))</f>
        <v/>
      </c>
      <c r="K333" s="28" t="str">
        <f aca="false">IF(OR($I333="",N($I333)=0),"",$J333/$I333)</f>
        <v/>
      </c>
      <c r="L333" s="29" t="str">
        <f aca="false">IF(N($E333)=0,"",N($F333)/$E333)</f>
        <v/>
      </c>
      <c r="M333" s="29" t="str">
        <f aca="false">IF(OR($J333="",N($E333)=0),"",$J333/$E333)</f>
        <v/>
      </c>
      <c r="N333" s="30" t="str">
        <f aca="false">IF($L333="","",IF($L333&gt;='Job Log'!$F$5,"On target","Under"))</f>
        <v/>
      </c>
    </row>
    <row r="334" customFormat="false" ht="15" hidden="false" customHeight="false" outlineLevel="0" collapsed="false">
      <c r="A334" s="19"/>
      <c r="B334" s="20"/>
      <c r="C334" s="20"/>
      <c r="D334" s="20"/>
      <c r="E334" s="21"/>
      <c r="F334" s="22"/>
      <c r="G334" s="22"/>
      <c r="H334" s="23" t="str">
        <f aca="false">IF(N($E334)=0,"",$E334*'Job Log'!$C$5)</f>
        <v/>
      </c>
      <c r="I334" s="23" t="str">
        <f aca="false">IF(N($F334)+N($G334)=0,"",N($F334)+N($G334))</f>
        <v/>
      </c>
      <c r="J334" s="23" t="str">
        <f aca="false">IF($I334="","",$I334-N($G334)-N($H334))</f>
        <v/>
      </c>
      <c r="K334" s="24" t="str">
        <f aca="false">IF(OR($I334="",N($I334)=0),"",$J334/$I334)</f>
        <v/>
      </c>
      <c r="L334" s="25" t="str">
        <f aca="false">IF(N($E334)=0,"",N($F334)/$E334)</f>
        <v/>
      </c>
      <c r="M334" s="25" t="str">
        <f aca="false">IF(OR($J334="",N($E334)=0),"",$J334/$E334)</f>
        <v/>
      </c>
      <c r="N334" s="26" t="str">
        <f aca="false">IF($L334="","",IF($L334&gt;='Job Log'!$F$5,"On target","Under"))</f>
        <v/>
      </c>
    </row>
    <row r="335" customFormat="false" ht="15" hidden="false" customHeight="false" outlineLevel="0" collapsed="false">
      <c r="A335" s="19"/>
      <c r="B335" s="20"/>
      <c r="C335" s="20"/>
      <c r="D335" s="20"/>
      <c r="E335" s="21"/>
      <c r="F335" s="22"/>
      <c r="G335" s="22"/>
      <c r="H335" s="27" t="str">
        <f aca="false">IF(N($E335)=0,"",$E335*'Job Log'!$C$5)</f>
        <v/>
      </c>
      <c r="I335" s="27" t="str">
        <f aca="false">IF(N($F335)+N($G335)=0,"",N($F335)+N($G335))</f>
        <v/>
      </c>
      <c r="J335" s="27" t="str">
        <f aca="false">IF($I335="","",$I335-N($G335)-N($H335))</f>
        <v/>
      </c>
      <c r="K335" s="28" t="str">
        <f aca="false">IF(OR($I335="",N($I335)=0),"",$J335/$I335)</f>
        <v/>
      </c>
      <c r="L335" s="29" t="str">
        <f aca="false">IF(N($E335)=0,"",N($F335)/$E335)</f>
        <v/>
      </c>
      <c r="M335" s="29" t="str">
        <f aca="false">IF(OR($J335="",N($E335)=0),"",$J335/$E335)</f>
        <v/>
      </c>
      <c r="N335" s="30" t="str">
        <f aca="false">IF($L335="","",IF($L335&gt;='Job Log'!$F$5,"On target","Under"))</f>
        <v/>
      </c>
    </row>
    <row r="336" customFormat="false" ht="15" hidden="false" customHeight="false" outlineLevel="0" collapsed="false">
      <c r="A336" s="19"/>
      <c r="B336" s="20"/>
      <c r="C336" s="20"/>
      <c r="D336" s="20"/>
      <c r="E336" s="21"/>
      <c r="F336" s="22"/>
      <c r="G336" s="22"/>
      <c r="H336" s="23" t="str">
        <f aca="false">IF(N($E336)=0,"",$E336*'Job Log'!$C$5)</f>
        <v/>
      </c>
      <c r="I336" s="23" t="str">
        <f aca="false">IF(N($F336)+N($G336)=0,"",N($F336)+N($G336))</f>
        <v/>
      </c>
      <c r="J336" s="23" t="str">
        <f aca="false">IF($I336="","",$I336-N($G336)-N($H336))</f>
        <v/>
      </c>
      <c r="K336" s="24" t="str">
        <f aca="false">IF(OR($I336="",N($I336)=0),"",$J336/$I336)</f>
        <v/>
      </c>
      <c r="L336" s="25" t="str">
        <f aca="false">IF(N($E336)=0,"",N($F336)/$E336)</f>
        <v/>
      </c>
      <c r="M336" s="25" t="str">
        <f aca="false">IF(OR($J336="",N($E336)=0),"",$J336/$E336)</f>
        <v/>
      </c>
      <c r="N336" s="26" t="str">
        <f aca="false">IF($L336="","",IF($L336&gt;='Job Log'!$F$5,"On target","Under"))</f>
        <v/>
      </c>
    </row>
    <row r="337" customFormat="false" ht="15" hidden="false" customHeight="false" outlineLevel="0" collapsed="false">
      <c r="A337" s="19"/>
      <c r="B337" s="20"/>
      <c r="C337" s="20"/>
      <c r="D337" s="20"/>
      <c r="E337" s="21"/>
      <c r="F337" s="22"/>
      <c r="G337" s="22"/>
      <c r="H337" s="27" t="str">
        <f aca="false">IF(N($E337)=0,"",$E337*'Job Log'!$C$5)</f>
        <v/>
      </c>
      <c r="I337" s="27" t="str">
        <f aca="false">IF(N($F337)+N($G337)=0,"",N($F337)+N($G337))</f>
        <v/>
      </c>
      <c r="J337" s="27" t="str">
        <f aca="false">IF($I337="","",$I337-N($G337)-N($H337))</f>
        <v/>
      </c>
      <c r="K337" s="28" t="str">
        <f aca="false">IF(OR($I337="",N($I337)=0),"",$J337/$I337)</f>
        <v/>
      </c>
      <c r="L337" s="29" t="str">
        <f aca="false">IF(N($E337)=0,"",N($F337)/$E337)</f>
        <v/>
      </c>
      <c r="M337" s="29" t="str">
        <f aca="false">IF(OR($J337="",N($E337)=0),"",$J337/$E337)</f>
        <v/>
      </c>
      <c r="N337" s="30" t="str">
        <f aca="false">IF($L337="","",IF($L337&gt;='Job Log'!$F$5,"On target","Under"))</f>
        <v/>
      </c>
    </row>
    <row r="338" customFormat="false" ht="15" hidden="false" customHeight="false" outlineLevel="0" collapsed="false">
      <c r="A338" s="19"/>
      <c r="B338" s="20"/>
      <c r="C338" s="20"/>
      <c r="D338" s="20"/>
      <c r="E338" s="21"/>
      <c r="F338" s="22"/>
      <c r="G338" s="22"/>
      <c r="H338" s="23" t="str">
        <f aca="false">IF(N($E338)=0,"",$E338*'Job Log'!$C$5)</f>
        <v/>
      </c>
      <c r="I338" s="23" t="str">
        <f aca="false">IF(N($F338)+N($G338)=0,"",N($F338)+N($G338))</f>
        <v/>
      </c>
      <c r="J338" s="23" t="str">
        <f aca="false">IF($I338="","",$I338-N($G338)-N($H338))</f>
        <v/>
      </c>
      <c r="K338" s="24" t="str">
        <f aca="false">IF(OR($I338="",N($I338)=0),"",$J338/$I338)</f>
        <v/>
      </c>
      <c r="L338" s="25" t="str">
        <f aca="false">IF(N($E338)=0,"",N($F338)/$E338)</f>
        <v/>
      </c>
      <c r="M338" s="25" t="str">
        <f aca="false">IF(OR($J338="",N($E338)=0),"",$J338/$E338)</f>
        <v/>
      </c>
      <c r="N338" s="26" t="str">
        <f aca="false">IF($L338="","",IF($L338&gt;='Job Log'!$F$5,"On target","Under"))</f>
        <v/>
      </c>
    </row>
    <row r="339" customFormat="false" ht="15" hidden="false" customHeight="false" outlineLevel="0" collapsed="false">
      <c r="A339" s="19"/>
      <c r="B339" s="20"/>
      <c r="C339" s="20"/>
      <c r="D339" s="20"/>
      <c r="E339" s="21"/>
      <c r="F339" s="22"/>
      <c r="G339" s="22"/>
      <c r="H339" s="27" t="str">
        <f aca="false">IF(N($E339)=0,"",$E339*'Job Log'!$C$5)</f>
        <v/>
      </c>
      <c r="I339" s="27" t="str">
        <f aca="false">IF(N($F339)+N($G339)=0,"",N($F339)+N($G339))</f>
        <v/>
      </c>
      <c r="J339" s="27" t="str">
        <f aca="false">IF($I339="","",$I339-N($G339)-N($H339))</f>
        <v/>
      </c>
      <c r="K339" s="28" t="str">
        <f aca="false">IF(OR($I339="",N($I339)=0),"",$J339/$I339)</f>
        <v/>
      </c>
      <c r="L339" s="29" t="str">
        <f aca="false">IF(N($E339)=0,"",N($F339)/$E339)</f>
        <v/>
      </c>
      <c r="M339" s="29" t="str">
        <f aca="false">IF(OR($J339="",N($E339)=0),"",$J339/$E339)</f>
        <v/>
      </c>
      <c r="N339" s="30" t="str">
        <f aca="false">IF($L339="","",IF($L339&gt;='Job Log'!$F$5,"On target","Under"))</f>
        <v/>
      </c>
    </row>
    <row r="340" customFormat="false" ht="15" hidden="false" customHeight="false" outlineLevel="0" collapsed="false">
      <c r="A340" s="19"/>
      <c r="B340" s="20"/>
      <c r="C340" s="20"/>
      <c r="D340" s="20"/>
      <c r="E340" s="21"/>
      <c r="F340" s="22"/>
      <c r="G340" s="22"/>
      <c r="H340" s="23" t="str">
        <f aca="false">IF(N($E340)=0,"",$E340*'Job Log'!$C$5)</f>
        <v/>
      </c>
      <c r="I340" s="23" t="str">
        <f aca="false">IF(N($F340)+N($G340)=0,"",N($F340)+N($G340))</f>
        <v/>
      </c>
      <c r="J340" s="23" t="str">
        <f aca="false">IF($I340="","",$I340-N($G340)-N($H340))</f>
        <v/>
      </c>
      <c r="K340" s="24" t="str">
        <f aca="false">IF(OR($I340="",N($I340)=0),"",$J340/$I340)</f>
        <v/>
      </c>
      <c r="L340" s="25" t="str">
        <f aca="false">IF(N($E340)=0,"",N($F340)/$E340)</f>
        <v/>
      </c>
      <c r="M340" s="25" t="str">
        <f aca="false">IF(OR($J340="",N($E340)=0),"",$J340/$E340)</f>
        <v/>
      </c>
      <c r="N340" s="26" t="str">
        <f aca="false">IF($L340="","",IF($L340&gt;='Job Log'!$F$5,"On target","Under"))</f>
        <v/>
      </c>
    </row>
    <row r="341" customFormat="false" ht="15" hidden="false" customHeight="false" outlineLevel="0" collapsed="false">
      <c r="A341" s="19"/>
      <c r="B341" s="20"/>
      <c r="C341" s="20"/>
      <c r="D341" s="20"/>
      <c r="E341" s="21"/>
      <c r="F341" s="22"/>
      <c r="G341" s="22"/>
      <c r="H341" s="27" t="str">
        <f aca="false">IF(N($E341)=0,"",$E341*'Job Log'!$C$5)</f>
        <v/>
      </c>
      <c r="I341" s="27" t="str">
        <f aca="false">IF(N($F341)+N($G341)=0,"",N($F341)+N($G341))</f>
        <v/>
      </c>
      <c r="J341" s="27" t="str">
        <f aca="false">IF($I341="","",$I341-N($G341)-N($H341))</f>
        <v/>
      </c>
      <c r="K341" s="28" t="str">
        <f aca="false">IF(OR($I341="",N($I341)=0),"",$J341/$I341)</f>
        <v/>
      </c>
      <c r="L341" s="29" t="str">
        <f aca="false">IF(N($E341)=0,"",N($F341)/$E341)</f>
        <v/>
      </c>
      <c r="M341" s="29" t="str">
        <f aca="false">IF(OR($J341="",N($E341)=0),"",$J341/$E341)</f>
        <v/>
      </c>
      <c r="N341" s="30" t="str">
        <f aca="false">IF($L341="","",IF($L341&gt;='Job Log'!$F$5,"On target","Under"))</f>
        <v/>
      </c>
    </row>
    <row r="342" customFormat="false" ht="15" hidden="false" customHeight="false" outlineLevel="0" collapsed="false">
      <c r="A342" s="19"/>
      <c r="B342" s="20"/>
      <c r="C342" s="20"/>
      <c r="D342" s="20"/>
      <c r="E342" s="21"/>
      <c r="F342" s="22"/>
      <c r="G342" s="22"/>
      <c r="H342" s="23" t="str">
        <f aca="false">IF(N($E342)=0,"",$E342*'Job Log'!$C$5)</f>
        <v/>
      </c>
      <c r="I342" s="23" t="str">
        <f aca="false">IF(N($F342)+N($G342)=0,"",N($F342)+N($G342))</f>
        <v/>
      </c>
      <c r="J342" s="23" t="str">
        <f aca="false">IF($I342="","",$I342-N($G342)-N($H342))</f>
        <v/>
      </c>
      <c r="K342" s="24" t="str">
        <f aca="false">IF(OR($I342="",N($I342)=0),"",$J342/$I342)</f>
        <v/>
      </c>
      <c r="L342" s="25" t="str">
        <f aca="false">IF(N($E342)=0,"",N($F342)/$E342)</f>
        <v/>
      </c>
      <c r="M342" s="25" t="str">
        <f aca="false">IF(OR($J342="",N($E342)=0),"",$J342/$E342)</f>
        <v/>
      </c>
      <c r="N342" s="26" t="str">
        <f aca="false">IF($L342="","",IF($L342&gt;='Job Log'!$F$5,"On target","Under"))</f>
        <v/>
      </c>
    </row>
    <row r="343" customFormat="false" ht="15" hidden="false" customHeight="false" outlineLevel="0" collapsed="false">
      <c r="A343" s="19"/>
      <c r="B343" s="20"/>
      <c r="C343" s="20"/>
      <c r="D343" s="20"/>
      <c r="E343" s="21"/>
      <c r="F343" s="22"/>
      <c r="G343" s="22"/>
      <c r="H343" s="27" t="str">
        <f aca="false">IF(N($E343)=0,"",$E343*'Job Log'!$C$5)</f>
        <v/>
      </c>
      <c r="I343" s="27" t="str">
        <f aca="false">IF(N($F343)+N($G343)=0,"",N($F343)+N($G343))</f>
        <v/>
      </c>
      <c r="J343" s="27" t="str">
        <f aca="false">IF($I343="","",$I343-N($G343)-N($H343))</f>
        <v/>
      </c>
      <c r="K343" s="28" t="str">
        <f aca="false">IF(OR($I343="",N($I343)=0),"",$J343/$I343)</f>
        <v/>
      </c>
      <c r="L343" s="29" t="str">
        <f aca="false">IF(N($E343)=0,"",N($F343)/$E343)</f>
        <v/>
      </c>
      <c r="M343" s="29" t="str">
        <f aca="false">IF(OR($J343="",N($E343)=0),"",$J343/$E343)</f>
        <v/>
      </c>
      <c r="N343" s="30" t="str">
        <f aca="false">IF($L343="","",IF($L343&gt;='Job Log'!$F$5,"On target","Under"))</f>
        <v/>
      </c>
    </row>
    <row r="344" customFormat="false" ht="15" hidden="false" customHeight="false" outlineLevel="0" collapsed="false">
      <c r="A344" s="19"/>
      <c r="B344" s="20"/>
      <c r="C344" s="20"/>
      <c r="D344" s="20"/>
      <c r="E344" s="21"/>
      <c r="F344" s="22"/>
      <c r="G344" s="22"/>
      <c r="H344" s="23" t="str">
        <f aca="false">IF(N($E344)=0,"",$E344*'Job Log'!$C$5)</f>
        <v/>
      </c>
      <c r="I344" s="23" t="str">
        <f aca="false">IF(N($F344)+N($G344)=0,"",N($F344)+N($G344))</f>
        <v/>
      </c>
      <c r="J344" s="23" t="str">
        <f aca="false">IF($I344="","",$I344-N($G344)-N($H344))</f>
        <v/>
      </c>
      <c r="K344" s="24" t="str">
        <f aca="false">IF(OR($I344="",N($I344)=0),"",$J344/$I344)</f>
        <v/>
      </c>
      <c r="L344" s="25" t="str">
        <f aca="false">IF(N($E344)=0,"",N($F344)/$E344)</f>
        <v/>
      </c>
      <c r="M344" s="25" t="str">
        <f aca="false">IF(OR($J344="",N($E344)=0),"",$J344/$E344)</f>
        <v/>
      </c>
      <c r="N344" s="26" t="str">
        <f aca="false">IF($L344="","",IF($L344&gt;='Job Log'!$F$5,"On target","Under"))</f>
        <v/>
      </c>
    </row>
    <row r="345" customFormat="false" ht="15" hidden="false" customHeight="false" outlineLevel="0" collapsed="false">
      <c r="A345" s="19"/>
      <c r="B345" s="20"/>
      <c r="C345" s="20"/>
      <c r="D345" s="20"/>
      <c r="E345" s="21"/>
      <c r="F345" s="22"/>
      <c r="G345" s="22"/>
      <c r="H345" s="27" t="str">
        <f aca="false">IF(N($E345)=0,"",$E345*'Job Log'!$C$5)</f>
        <v/>
      </c>
      <c r="I345" s="27" t="str">
        <f aca="false">IF(N($F345)+N($G345)=0,"",N($F345)+N($G345))</f>
        <v/>
      </c>
      <c r="J345" s="27" t="str">
        <f aca="false">IF($I345="","",$I345-N($G345)-N($H345))</f>
        <v/>
      </c>
      <c r="K345" s="28" t="str">
        <f aca="false">IF(OR($I345="",N($I345)=0),"",$J345/$I345)</f>
        <v/>
      </c>
      <c r="L345" s="29" t="str">
        <f aca="false">IF(N($E345)=0,"",N($F345)/$E345)</f>
        <v/>
      </c>
      <c r="M345" s="29" t="str">
        <f aca="false">IF(OR($J345="",N($E345)=0),"",$J345/$E345)</f>
        <v/>
      </c>
      <c r="N345" s="30" t="str">
        <f aca="false">IF($L345="","",IF($L345&gt;='Job Log'!$F$5,"On target","Under"))</f>
        <v/>
      </c>
    </row>
    <row r="346" customFormat="false" ht="15" hidden="false" customHeight="false" outlineLevel="0" collapsed="false">
      <c r="A346" s="19"/>
      <c r="B346" s="20"/>
      <c r="C346" s="20"/>
      <c r="D346" s="20"/>
      <c r="E346" s="21"/>
      <c r="F346" s="22"/>
      <c r="G346" s="22"/>
      <c r="H346" s="23" t="str">
        <f aca="false">IF(N($E346)=0,"",$E346*'Job Log'!$C$5)</f>
        <v/>
      </c>
      <c r="I346" s="23" t="str">
        <f aca="false">IF(N($F346)+N($G346)=0,"",N($F346)+N($G346))</f>
        <v/>
      </c>
      <c r="J346" s="23" t="str">
        <f aca="false">IF($I346="","",$I346-N($G346)-N($H346))</f>
        <v/>
      </c>
      <c r="K346" s="24" t="str">
        <f aca="false">IF(OR($I346="",N($I346)=0),"",$J346/$I346)</f>
        <v/>
      </c>
      <c r="L346" s="25" t="str">
        <f aca="false">IF(N($E346)=0,"",N($F346)/$E346)</f>
        <v/>
      </c>
      <c r="M346" s="25" t="str">
        <f aca="false">IF(OR($J346="",N($E346)=0),"",$J346/$E346)</f>
        <v/>
      </c>
      <c r="N346" s="26" t="str">
        <f aca="false">IF($L346="","",IF($L346&gt;='Job Log'!$F$5,"On target","Under"))</f>
        <v/>
      </c>
    </row>
    <row r="347" customFormat="false" ht="15" hidden="false" customHeight="false" outlineLevel="0" collapsed="false">
      <c r="A347" s="19"/>
      <c r="B347" s="20"/>
      <c r="C347" s="20"/>
      <c r="D347" s="20"/>
      <c r="E347" s="21"/>
      <c r="F347" s="22"/>
      <c r="G347" s="22"/>
      <c r="H347" s="27" t="str">
        <f aca="false">IF(N($E347)=0,"",$E347*'Job Log'!$C$5)</f>
        <v/>
      </c>
      <c r="I347" s="27" t="str">
        <f aca="false">IF(N($F347)+N($G347)=0,"",N($F347)+N($G347))</f>
        <v/>
      </c>
      <c r="J347" s="27" t="str">
        <f aca="false">IF($I347="","",$I347-N($G347)-N($H347))</f>
        <v/>
      </c>
      <c r="K347" s="28" t="str">
        <f aca="false">IF(OR($I347="",N($I347)=0),"",$J347/$I347)</f>
        <v/>
      </c>
      <c r="L347" s="29" t="str">
        <f aca="false">IF(N($E347)=0,"",N($F347)/$E347)</f>
        <v/>
      </c>
      <c r="M347" s="29" t="str">
        <f aca="false">IF(OR($J347="",N($E347)=0),"",$J347/$E347)</f>
        <v/>
      </c>
      <c r="N347" s="30" t="str">
        <f aca="false">IF($L347="","",IF($L347&gt;='Job Log'!$F$5,"On target","Under"))</f>
        <v/>
      </c>
    </row>
    <row r="348" customFormat="false" ht="15" hidden="false" customHeight="false" outlineLevel="0" collapsed="false">
      <c r="A348" s="19"/>
      <c r="B348" s="20"/>
      <c r="C348" s="20"/>
      <c r="D348" s="20"/>
      <c r="E348" s="21"/>
      <c r="F348" s="22"/>
      <c r="G348" s="22"/>
      <c r="H348" s="23" t="str">
        <f aca="false">IF(N($E348)=0,"",$E348*'Job Log'!$C$5)</f>
        <v/>
      </c>
      <c r="I348" s="23" t="str">
        <f aca="false">IF(N($F348)+N($G348)=0,"",N($F348)+N($G348))</f>
        <v/>
      </c>
      <c r="J348" s="23" t="str">
        <f aca="false">IF($I348="","",$I348-N($G348)-N($H348))</f>
        <v/>
      </c>
      <c r="K348" s="24" t="str">
        <f aca="false">IF(OR($I348="",N($I348)=0),"",$J348/$I348)</f>
        <v/>
      </c>
      <c r="L348" s="25" t="str">
        <f aca="false">IF(N($E348)=0,"",N($F348)/$E348)</f>
        <v/>
      </c>
      <c r="M348" s="25" t="str">
        <f aca="false">IF(OR($J348="",N($E348)=0),"",$J348/$E348)</f>
        <v/>
      </c>
      <c r="N348" s="26" t="str">
        <f aca="false">IF($L348="","",IF($L348&gt;='Job Log'!$F$5,"On target","Under"))</f>
        <v/>
      </c>
    </row>
    <row r="349" customFormat="false" ht="15" hidden="false" customHeight="false" outlineLevel="0" collapsed="false">
      <c r="A349" s="19"/>
      <c r="B349" s="20"/>
      <c r="C349" s="20"/>
      <c r="D349" s="20"/>
      <c r="E349" s="21"/>
      <c r="F349" s="22"/>
      <c r="G349" s="22"/>
      <c r="H349" s="27" t="str">
        <f aca="false">IF(N($E349)=0,"",$E349*'Job Log'!$C$5)</f>
        <v/>
      </c>
      <c r="I349" s="27" t="str">
        <f aca="false">IF(N($F349)+N($G349)=0,"",N($F349)+N($G349))</f>
        <v/>
      </c>
      <c r="J349" s="27" t="str">
        <f aca="false">IF($I349="","",$I349-N($G349)-N($H349))</f>
        <v/>
      </c>
      <c r="K349" s="28" t="str">
        <f aca="false">IF(OR($I349="",N($I349)=0),"",$J349/$I349)</f>
        <v/>
      </c>
      <c r="L349" s="29" t="str">
        <f aca="false">IF(N($E349)=0,"",N($F349)/$E349)</f>
        <v/>
      </c>
      <c r="M349" s="29" t="str">
        <f aca="false">IF(OR($J349="",N($E349)=0),"",$J349/$E349)</f>
        <v/>
      </c>
      <c r="N349" s="30" t="str">
        <f aca="false">IF($L349="","",IF($L349&gt;='Job Log'!$F$5,"On target","Under"))</f>
        <v/>
      </c>
    </row>
    <row r="350" customFormat="false" ht="15" hidden="false" customHeight="false" outlineLevel="0" collapsed="false">
      <c r="A350" s="19"/>
      <c r="B350" s="20"/>
      <c r="C350" s="20"/>
      <c r="D350" s="20"/>
      <c r="E350" s="21"/>
      <c r="F350" s="22"/>
      <c r="G350" s="22"/>
      <c r="H350" s="23" t="str">
        <f aca="false">IF(N($E350)=0,"",$E350*'Job Log'!$C$5)</f>
        <v/>
      </c>
      <c r="I350" s="23" t="str">
        <f aca="false">IF(N($F350)+N($G350)=0,"",N($F350)+N($G350))</f>
        <v/>
      </c>
      <c r="J350" s="23" t="str">
        <f aca="false">IF($I350="","",$I350-N($G350)-N($H350))</f>
        <v/>
      </c>
      <c r="K350" s="24" t="str">
        <f aca="false">IF(OR($I350="",N($I350)=0),"",$J350/$I350)</f>
        <v/>
      </c>
      <c r="L350" s="25" t="str">
        <f aca="false">IF(N($E350)=0,"",N($F350)/$E350)</f>
        <v/>
      </c>
      <c r="M350" s="25" t="str">
        <f aca="false">IF(OR($J350="",N($E350)=0),"",$J350/$E350)</f>
        <v/>
      </c>
      <c r="N350" s="26" t="str">
        <f aca="false">IF($L350="","",IF($L350&gt;='Job Log'!$F$5,"On target","Under"))</f>
        <v/>
      </c>
    </row>
    <row r="351" customFormat="false" ht="15" hidden="false" customHeight="false" outlineLevel="0" collapsed="false">
      <c r="A351" s="19"/>
      <c r="B351" s="20"/>
      <c r="C351" s="20"/>
      <c r="D351" s="20"/>
      <c r="E351" s="21"/>
      <c r="F351" s="22"/>
      <c r="G351" s="22"/>
      <c r="H351" s="27" t="str">
        <f aca="false">IF(N($E351)=0,"",$E351*'Job Log'!$C$5)</f>
        <v/>
      </c>
      <c r="I351" s="27" t="str">
        <f aca="false">IF(N($F351)+N($G351)=0,"",N($F351)+N($G351))</f>
        <v/>
      </c>
      <c r="J351" s="27" t="str">
        <f aca="false">IF($I351="","",$I351-N($G351)-N($H351))</f>
        <v/>
      </c>
      <c r="K351" s="28" t="str">
        <f aca="false">IF(OR($I351="",N($I351)=0),"",$J351/$I351)</f>
        <v/>
      </c>
      <c r="L351" s="29" t="str">
        <f aca="false">IF(N($E351)=0,"",N($F351)/$E351)</f>
        <v/>
      </c>
      <c r="M351" s="29" t="str">
        <f aca="false">IF(OR($J351="",N($E351)=0),"",$J351/$E351)</f>
        <v/>
      </c>
      <c r="N351" s="30" t="str">
        <f aca="false">IF($L351="","",IF($L351&gt;='Job Log'!$F$5,"On target","Under"))</f>
        <v/>
      </c>
    </row>
    <row r="352" customFormat="false" ht="15" hidden="false" customHeight="false" outlineLevel="0" collapsed="false">
      <c r="A352" s="19"/>
      <c r="B352" s="20"/>
      <c r="C352" s="20"/>
      <c r="D352" s="20"/>
      <c r="E352" s="21"/>
      <c r="F352" s="22"/>
      <c r="G352" s="22"/>
      <c r="H352" s="23" t="str">
        <f aca="false">IF(N($E352)=0,"",$E352*'Job Log'!$C$5)</f>
        <v/>
      </c>
      <c r="I352" s="23" t="str">
        <f aca="false">IF(N($F352)+N($G352)=0,"",N($F352)+N($G352))</f>
        <v/>
      </c>
      <c r="J352" s="23" t="str">
        <f aca="false">IF($I352="","",$I352-N($G352)-N($H352))</f>
        <v/>
      </c>
      <c r="K352" s="24" t="str">
        <f aca="false">IF(OR($I352="",N($I352)=0),"",$J352/$I352)</f>
        <v/>
      </c>
      <c r="L352" s="25" t="str">
        <f aca="false">IF(N($E352)=0,"",N($F352)/$E352)</f>
        <v/>
      </c>
      <c r="M352" s="25" t="str">
        <f aca="false">IF(OR($J352="",N($E352)=0),"",$J352/$E352)</f>
        <v/>
      </c>
      <c r="N352" s="26" t="str">
        <f aca="false">IF($L352="","",IF($L352&gt;='Job Log'!$F$5,"On target","Under"))</f>
        <v/>
      </c>
    </row>
    <row r="353" customFormat="false" ht="15" hidden="false" customHeight="false" outlineLevel="0" collapsed="false">
      <c r="A353" s="19"/>
      <c r="B353" s="20"/>
      <c r="C353" s="20"/>
      <c r="D353" s="20"/>
      <c r="E353" s="21"/>
      <c r="F353" s="22"/>
      <c r="G353" s="22"/>
      <c r="H353" s="27" t="str">
        <f aca="false">IF(N($E353)=0,"",$E353*'Job Log'!$C$5)</f>
        <v/>
      </c>
      <c r="I353" s="27" t="str">
        <f aca="false">IF(N($F353)+N($G353)=0,"",N($F353)+N($G353))</f>
        <v/>
      </c>
      <c r="J353" s="27" t="str">
        <f aca="false">IF($I353="","",$I353-N($G353)-N($H353))</f>
        <v/>
      </c>
      <c r="K353" s="28" t="str">
        <f aca="false">IF(OR($I353="",N($I353)=0),"",$J353/$I353)</f>
        <v/>
      </c>
      <c r="L353" s="29" t="str">
        <f aca="false">IF(N($E353)=0,"",N($F353)/$E353)</f>
        <v/>
      </c>
      <c r="M353" s="29" t="str">
        <f aca="false">IF(OR($J353="",N($E353)=0),"",$J353/$E353)</f>
        <v/>
      </c>
      <c r="N353" s="30" t="str">
        <f aca="false">IF($L353="","",IF($L353&gt;='Job Log'!$F$5,"On target","Under"))</f>
        <v/>
      </c>
    </row>
    <row r="354" customFormat="false" ht="15" hidden="false" customHeight="false" outlineLevel="0" collapsed="false">
      <c r="A354" s="19"/>
      <c r="B354" s="20"/>
      <c r="C354" s="20"/>
      <c r="D354" s="20"/>
      <c r="E354" s="21"/>
      <c r="F354" s="22"/>
      <c r="G354" s="22"/>
      <c r="H354" s="23" t="str">
        <f aca="false">IF(N($E354)=0,"",$E354*'Job Log'!$C$5)</f>
        <v/>
      </c>
      <c r="I354" s="23" t="str">
        <f aca="false">IF(N($F354)+N($G354)=0,"",N($F354)+N($G354))</f>
        <v/>
      </c>
      <c r="J354" s="23" t="str">
        <f aca="false">IF($I354="","",$I354-N($G354)-N($H354))</f>
        <v/>
      </c>
      <c r="K354" s="24" t="str">
        <f aca="false">IF(OR($I354="",N($I354)=0),"",$J354/$I354)</f>
        <v/>
      </c>
      <c r="L354" s="25" t="str">
        <f aca="false">IF(N($E354)=0,"",N($F354)/$E354)</f>
        <v/>
      </c>
      <c r="M354" s="25" t="str">
        <f aca="false">IF(OR($J354="",N($E354)=0),"",$J354/$E354)</f>
        <v/>
      </c>
      <c r="N354" s="26" t="str">
        <f aca="false">IF($L354="","",IF($L354&gt;='Job Log'!$F$5,"On target","Under"))</f>
        <v/>
      </c>
    </row>
    <row r="355" customFormat="false" ht="15" hidden="false" customHeight="false" outlineLevel="0" collapsed="false">
      <c r="A355" s="19"/>
      <c r="B355" s="20"/>
      <c r="C355" s="20"/>
      <c r="D355" s="20"/>
      <c r="E355" s="21"/>
      <c r="F355" s="22"/>
      <c r="G355" s="22"/>
      <c r="H355" s="27" t="str">
        <f aca="false">IF(N($E355)=0,"",$E355*'Job Log'!$C$5)</f>
        <v/>
      </c>
      <c r="I355" s="27" t="str">
        <f aca="false">IF(N($F355)+N($G355)=0,"",N($F355)+N($G355))</f>
        <v/>
      </c>
      <c r="J355" s="27" t="str">
        <f aca="false">IF($I355="","",$I355-N($G355)-N($H355))</f>
        <v/>
      </c>
      <c r="K355" s="28" t="str">
        <f aca="false">IF(OR($I355="",N($I355)=0),"",$J355/$I355)</f>
        <v/>
      </c>
      <c r="L355" s="29" t="str">
        <f aca="false">IF(N($E355)=0,"",N($F355)/$E355)</f>
        <v/>
      </c>
      <c r="M355" s="29" t="str">
        <f aca="false">IF(OR($J355="",N($E355)=0),"",$J355/$E355)</f>
        <v/>
      </c>
      <c r="N355" s="30" t="str">
        <f aca="false">IF($L355="","",IF($L355&gt;='Job Log'!$F$5,"On target","Under"))</f>
        <v/>
      </c>
    </row>
    <row r="356" customFormat="false" ht="15" hidden="false" customHeight="false" outlineLevel="0" collapsed="false">
      <c r="A356" s="19"/>
      <c r="B356" s="20"/>
      <c r="C356" s="20"/>
      <c r="D356" s="20"/>
      <c r="E356" s="21"/>
      <c r="F356" s="22"/>
      <c r="G356" s="22"/>
      <c r="H356" s="23" t="str">
        <f aca="false">IF(N($E356)=0,"",$E356*'Job Log'!$C$5)</f>
        <v/>
      </c>
      <c r="I356" s="23" t="str">
        <f aca="false">IF(N($F356)+N($G356)=0,"",N($F356)+N($G356))</f>
        <v/>
      </c>
      <c r="J356" s="23" t="str">
        <f aca="false">IF($I356="","",$I356-N($G356)-N($H356))</f>
        <v/>
      </c>
      <c r="K356" s="24" t="str">
        <f aca="false">IF(OR($I356="",N($I356)=0),"",$J356/$I356)</f>
        <v/>
      </c>
      <c r="L356" s="25" t="str">
        <f aca="false">IF(N($E356)=0,"",N($F356)/$E356)</f>
        <v/>
      </c>
      <c r="M356" s="25" t="str">
        <f aca="false">IF(OR($J356="",N($E356)=0),"",$J356/$E356)</f>
        <v/>
      </c>
      <c r="N356" s="26" t="str">
        <f aca="false">IF($L356="","",IF($L356&gt;='Job Log'!$F$5,"On target","Under"))</f>
        <v/>
      </c>
    </row>
    <row r="357" customFormat="false" ht="15" hidden="false" customHeight="false" outlineLevel="0" collapsed="false">
      <c r="A357" s="19"/>
      <c r="B357" s="20"/>
      <c r="C357" s="20"/>
      <c r="D357" s="20"/>
      <c r="E357" s="21"/>
      <c r="F357" s="22"/>
      <c r="G357" s="22"/>
      <c r="H357" s="27" t="str">
        <f aca="false">IF(N($E357)=0,"",$E357*'Job Log'!$C$5)</f>
        <v/>
      </c>
      <c r="I357" s="27" t="str">
        <f aca="false">IF(N($F357)+N($G357)=0,"",N($F357)+N($G357))</f>
        <v/>
      </c>
      <c r="J357" s="27" t="str">
        <f aca="false">IF($I357="","",$I357-N($G357)-N($H357))</f>
        <v/>
      </c>
      <c r="K357" s="28" t="str">
        <f aca="false">IF(OR($I357="",N($I357)=0),"",$J357/$I357)</f>
        <v/>
      </c>
      <c r="L357" s="29" t="str">
        <f aca="false">IF(N($E357)=0,"",N($F357)/$E357)</f>
        <v/>
      </c>
      <c r="M357" s="29" t="str">
        <f aca="false">IF(OR($J357="",N($E357)=0),"",$J357/$E357)</f>
        <v/>
      </c>
      <c r="N357" s="30" t="str">
        <f aca="false">IF($L357="","",IF($L357&gt;='Job Log'!$F$5,"On target","Under"))</f>
        <v/>
      </c>
    </row>
    <row r="358" customFormat="false" ht="15" hidden="false" customHeight="false" outlineLevel="0" collapsed="false">
      <c r="A358" s="19"/>
      <c r="B358" s="20"/>
      <c r="C358" s="20"/>
      <c r="D358" s="20"/>
      <c r="E358" s="21"/>
      <c r="F358" s="22"/>
      <c r="G358" s="22"/>
      <c r="H358" s="23" t="str">
        <f aca="false">IF(N($E358)=0,"",$E358*'Job Log'!$C$5)</f>
        <v/>
      </c>
      <c r="I358" s="23" t="str">
        <f aca="false">IF(N($F358)+N($G358)=0,"",N($F358)+N($G358))</f>
        <v/>
      </c>
      <c r="J358" s="23" t="str">
        <f aca="false">IF($I358="","",$I358-N($G358)-N($H358))</f>
        <v/>
      </c>
      <c r="K358" s="24" t="str">
        <f aca="false">IF(OR($I358="",N($I358)=0),"",$J358/$I358)</f>
        <v/>
      </c>
      <c r="L358" s="25" t="str">
        <f aca="false">IF(N($E358)=0,"",N($F358)/$E358)</f>
        <v/>
      </c>
      <c r="M358" s="25" t="str">
        <f aca="false">IF(OR($J358="",N($E358)=0),"",$J358/$E358)</f>
        <v/>
      </c>
      <c r="N358" s="26" t="str">
        <f aca="false">IF($L358="","",IF($L358&gt;='Job Log'!$F$5,"On target","Under"))</f>
        <v/>
      </c>
    </row>
    <row r="359" customFormat="false" ht="15" hidden="false" customHeight="false" outlineLevel="0" collapsed="false">
      <c r="A359" s="19"/>
      <c r="B359" s="20"/>
      <c r="C359" s="20"/>
      <c r="D359" s="20"/>
      <c r="E359" s="21"/>
      <c r="F359" s="22"/>
      <c r="G359" s="22"/>
      <c r="H359" s="27" t="str">
        <f aca="false">IF(N($E359)=0,"",$E359*'Job Log'!$C$5)</f>
        <v/>
      </c>
      <c r="I359" s="27" t="str">
        <f aca="false">IF(N($F359)+N($G359)=0,"",N($F359)+N($G359))</f>
        <v/>
      </c>
      <c r="J359" s="27" t="str">
        <f aca="false">IF($I359="","",$I359-N($G359)-N($H359))</f>
        <v/>
      </c>
      <c r="K359" s="28" t="str">
        <f aca="false">IF(OR($I359="",N($I359)=0),"",$J359/$I359)</f>
        <v/>
      </c>
      <c r="L359" s="29" t="str">
        <f aca="false">IF(N($E359)=0,"",N($F359)/$E359)</f>
        <v/>
      </c>
      <c r="M359" s="29" t="str">
        <f aca="false">IF(OR($J359="",N($E359)=0),"",$J359/$E359)</f>
        <v/>
      </c>
      <c r="N359" s="30" t="str">
        <f aca="false">IF($L359="","",IF($L359&gt;='Job Log'!$F$5,"On target","Under"))</f>
        <v/>
      </c>
    </row>
    <row r="360" customFormat="false" ht="15" hidden="false" customHeight="false" outlineLevel="0" collapsed="false">
      <c r="A360" s="19"/>
      <c r="B360" s="20"/>
      <c r="C360" s="20"/>
      <c r="D360" s="20"/>
      <c r="E360" s="21"/>
      <c r="F360" s="22"/>
      <c r="G360" s="22"/>
      <c r="H360" s="23" t="str">
        <f aca="false">IF(N($E360)=0,"",$E360*'Job Log'!$C$5)</f>
        <v/>
      </c>
      <c r="I360" s="23" t="str">
        <f aca="false">IF(N($F360)+N($G360)=0,"",N($F360)+N($G360))</f>
        <v/>
      </c>
      <c r="J360" s="23" t="str">
        <f aca="false">IF($I360="","",$I360-N($G360)-N($H360))</f>
        <v/>
      </c>
      <c r="K360" s="24" t="str">
        <f aca="false">IF(OR($I360="",N($I360)=0),"",$J360/$I360)</f>
        <v/>
      </c>
      <c r="L360" s="25" t="str">
        <f aca="false">IF(N($E360)=0,"",N($F360)/$E360)</f>
        <v/>
      </c>
      <c r="M360" s="25" t="str">
        <f aca="false">IF(OR($J360="",N($E360)=0),"",$J360/$E360)</f>
        <v/>
      </c>
      <c r="N360" s="26" t="str">
        <f aca="false">IF($L360="","",IF($L360&gt;='Job Log'!$F$5,"On target","Under"))</f>
        <v/>
      </c>
    </row>
    <row r="361" customFormat="false" ht="15" hidden="false" customHeight="false" outlineLevel="0" collapsed="false">
      <c r="A361" s="19"/>
      <c r="B361" s="20"/>
      <c r="C361" s="20"/>
      <c r="D361" s="20"/>
      <c r="E361" s="21"/>
      <c r="F361" s="22"/>
      <c r="G361" s="22"/>
      <c r="H361" s="27" t="str">
        <f aca="false">IF(N($E361)=0,"",$E361*'Job Log'!$C$5)</f>
        <v/>
      </c>
      <c r="I361" s="27" t="str">
        <f aca="false">IF(N($F361)+N($G361)=0,"",N($F361)+N($G361))</f>
        <v/>
      </c>
      <c r="J361" s="27" t="str">
        <f aca="false">IF($I361="","",$I361-N($G361)-N($H361))</f>
        <v/>
      </c>
      <c r="K361" s="28" t="str">
        <f aca="false">IF(OR($I361="",N($I361)=0),"",$J361/$I361)</f>
        <v/>
      </c>
      <c r="L361" s="29" t="str">
        <f aca="false">IF(N($E361)=0,"",N($F361)/$E361)</f>
        <v/>
      </c>
      <c r="M361" s="29" t="str">
        <f aca="false">IF(OR($J361="",N($E361)=0),"",$J361/$E361)</f>
        <v/>
      </c>
      <c r="N361" s="30" t="str">
        <f aca="false">IF($L361="","",IF($L361&gt;='Job Log'!$F$5,"On target","Under"))</f>
        <v/>
      </c>
    </row>
    <row r="362" customFormat="false" ht="15" hidden="false" customHeight="false" outlineLevel="0" collapsed="false">
      <c r="A362" s="19"/>
      <c r="B362" s="20"/>
      <c r="C362" s="20"/>
      <c r="D362" s="20"/>
      <c r="E362" s="21"/>
      <c r="F362" s="22"/>
      <c r="G362" s="22"/>
      <c r="H362" s="23" t="str">
        <f aca="false">IF(N($E362)=0,"",$E362*'Job Log'!$C$5)</f>
        <v/>
      </c>
      <c r="I362" s="23" t="str">
        <f aca="false">IF(N($F362)+N($G362)=0,"",N($F362)+N($G362))</f>
        <v/>
      </c>
      <c r="J362" s="23" t="str">
        <f aca="false">IF($I362="","",$I362-N($G362)-N($H362))</f>
        <v/>
      </c>
      <c r="K362" s="24" t="str">
        <f aca="false">IF(OR($I362="",N($I362)=0),"",$J362/$I362)</f>
        <v/>
      </c>
      <c r="L362" s="25" t="str">
        <f aca="false">IF(N($E362)=0,"",N($F362)/$E362)</f>
        <v/>
      </c>
      <c r="M362" s="25" t="str">
        <f aca="false">IF(OR($J362="",N($E362)=0),"",$J362/$E362)</f>
        <v/>
      </c>
      <c r="N362" s="26" t="str">
        <f aca="false">IF($L362="","",IF($L362&gt;='Job Log'!$F$5,"On target","Under"))</f>
        <v/>
      </c>
    </row>
    <row r="363" customFormat="false" ht="15" hidden="false" customHeight="false" outlineLevel="0" collapsed="false">
      <c r="A363" s="19"/>
      <c r="B363" s="20"/>
      <c r="C363" s="20"/>
      <c r="D363" s="20"/>
      <c r="E363" s="21"/>
      <c r="F363" s="22"/>
      <c r="G363" s="22"/>
      <c r="H363" s="27" t="str">
        <f aca="false">IF(N($E363)=0,"",$E363*'Job Log'!$C$5)</f>
        <v/>
      </c>
      <c r="I363" s="27" t="str">
        <f aca="false">IF(N($F363)+N($G363)=0,"",N($F363)+N($G363))</f>
        <v/>
      </c>
      <c r="J363" s="27" t="str">
        <f aca="false">IF($I363="","",$I363-N($G363)-N($H363))</f>
        <v/>
      </c>
      <c r="K363" s="28" t="str">
        <f aca="false">IF(OR($I363="",N($I363)=0),"",$J363/$I363)</f>
        <v/>
      </c>
      <c r="L363" s="29" t="str">
        <f aca="false">IF(N($E363)=0,"",N($F363)/$E363)</f>
        <v/>
      </c>
      <c r="M363" s="29" t="str">
        <f aca="false">IF(OR($J363="",N($E363)=0),"",$J363/$E363)</f>
        <v/>
      </c>
      <c r="N363" s="30" t="str">
        <f aca="false">IF($L363="","",IF($L363&gt;='Job Log'!$F$5,"On target","Under"))</f>
        <v/>
      </c>
    </row>
    <row r="364" customFormat="false" ht="15" hidden="false" customHeight="false" outlineLevel="0" collapsed="false">
      <c r="A364" s="19"/>
      <c r="B364" s="20"/>
      <c r="C364" s="20"/>
      <c r="D364" s="20"/>
      <c r="E364" s="21"/>
      <c r="F364" s="22"/>
      <c r="G364" s="22"/>
      <c r="H364" s="23" t="str">
        <f aca="false">IF(N($E364)=0,"",$E364*'Job Log'!$C$5)</f>
        <v/>
      </c>
      <c r="I364" s="23" t="str">
        <f aca="false">IF(N($F364)+N($G364)=0,"",N($F364)+N($G364))</f>
        <v/>
      </c>
      <c r="J364" s="23" t="str">
        <f aca="false">IF($I364="","",$I364-N($G364)-N($H364))</f>
        <v/>
      </c>
      <c r="K364" s="24" t="str">
        <f aca="false">IF(OR($I364="",N($I364)=0),"",$J364/$I364)</f>
        <v/>
      </c>
      <c r="L364" s="25" t="str">
        <f aca="false">IF(N($E364)=0,"",N($F364)/$E364)</f>
        <v/>
      </c>
      <c r="M364" s="25" t="str">
        <f aca="false">IF(OR($J364="",N($E364)=0),"",$J364/$E364)</f>
        <v/>
      </c>
      <c r="N364" s="26" t="str">
        <f aca="false">IF($L364="","",IF($L364&gt;='Job Log'!$F$5,"On target","Under"))</f>
        <v/>
      </c>
    </row>
    <row r="365" customFormat="false" ht="15" hidden="false" customHeight="false" outlineLevel="0" collapsed="false">
      <c r="A365" s="19"/>
      <c r="B365" s="20"/>
      <c r="C365" s="20"/>
      <c r="D365" s="20"/>
      <c r="E365" s="21"/>
      <c r="F365" s="22"/>
      <c r="G365" s="22"/>
      <c r="H365" s="27" t="str">
        <f aca="false">IF(N($E365)=0,"",$E365*'Job Log'!$C$5)</f>
        <v/>
      </c>
      <c r="I365" s="27" t="str">
        <f aca="false">IF(N($F365)+N($G365)=0,"",N($F365)+N($G365))</f>
        <v/>
      </c>
      <c r="J365" s="27" t="str">
        <f aca="false">IF($I365="","",$I365-N($G365)-N($H365))</f>
        <v/>
      </c>
      <c r="K365" s="28" t="str">
        <f aca="false">IF(OR($I365="",N($I365)=0),"",$J365/$I365)</f>
        <v/>
      </c>
      <c r="L365" s="29" t="str">
        <f aca="false">IF(N($E365)=0,"",N($F365)/$E365)</f>
        <v/>
      </c>
      <c r="M365" s="29" t="str">
        <f aca="false">IF(OR($J365="",N($E365)=0),"",$J365/$E365)</f>
        <v/>
      </c>
      <c r="N365" s="30" t="str">
        <f aca="false">IF($L365="","",IF($L365&gt;='Job Log'!$F$5,"On target","Under"))</f>
        <v/>
      </c>
    </row>
    <row r="366" customFormat="false" ht="15" hidden="false" customHeight="false" outlineLevel="0" collapsed="false">
      <c r="A366" s="19"/>
      <c r="B366" s="20"/>
      <c r="C366" s="20"/>
      <c r="D366" s="20"/>
      <c r="E366" s="21"/>
      <c r="F366" s="22"/>
      <c r="G366" s="22"/>
      <c r="H366" s="23" t="str">
        <f aca="false">IF(N($E366)=0,"",$E366*'Job Log'!$C$5)</f>
        <v/>
      </c>
      <c r="I366" s="23" t="str">
        <f aca="false">IF(N($F366)+N($G366)=0,"",N($F366)+N($G366))</f>
        <v/>
      </c>
      <c r="J366" s="23" t="str">
        <f aca="false">IF($I366="","",$I366-N($G366)-N($H366))</f>
        <v/>
      </c>
      <c r="K366" s="24" t="str">
        <f aca="false">IF(OR($I366="",N($I366)=0),"",$J366/$I366)</f>
        <v/>
      </c>
      <c r="L366" s="25" t="str">
        <f aca="false">IF(N($E366)=0,"",N($F366)/$E366)</f>
        <v/>
      </c>
      <c r="M366" s="25" t="str">
        <f aca="false">IF(OR($J366="",N($E366)=0),"",$J366/$E366)</f>
        <v/>
      </c>
      <c r="N366" s="26" t="str">
        <f aca="false">IF($L366="","",IF($L366&gt;='Job Log'!$F$5,"On target","Under"))</f>
        <v/>
      </c>
    </row>
    <row r="367" customFormat="false" ht="15" hidden="false" customHeight="false" outlineLevel="0" collapsed="false">
      <c r="A367" s="19"/>
      <c r="B367" s="20"/>
      <c r="C367" s="20"/>
      <c r="D367" s="20"/>
      <c r="E367" s="21"/>
      <c r="F367" s="22"/>
      <c r="G367" s="22"/>
      <c r="H367" s="27" t="str">
        <f aca="false">IF(N($E367)=0,"",$E367*'Job Log'!$C$5)</f>
        <v/>
      </c>
      <c r="I367" s="27" t="str">
        <f aca="false">IF(N($F367)+N($G367)=0,"",N($F367)+N($G367))</f>
        <v/>
      </c>
      <c r="J367" s="27" t="str">
        <f aca="false">IF($I367="","",$I367-N($G367)-N($H367))</f>
        <v/>
      </c>
      <c r="K367" s="28" t="str">
        <f aca="false">IF(OR($I367="",N($I367)=0),"",$J367/$I367)</f>
        <v/>
      </c>
      <c r="L367" s="29" t="str">
        <f aca="false">IF(N($E367)=0,"",N($F367)/$E367)</f>
        <v/>
      </c>
      <c r="M367" s="29" t="str">
        <f aca="false">IF(OR($J367="",N($E367)=0),"",$J367/$E367)</f>
        <v/>
      </c>
      <c r="N367" s="30" t="str">
        <f aca="false">IF($L367="","",IF($L367&gt;='Job Log'!$F$5,"On target","Under"))</f>
        <v/>
      </c>
    </row>
    <row r="368" customFormat="false" ht="15" hidden="false" customHeight="false" outlineLevel="0" collapsed="false">
      <c r="A368" s="19"/>
      <c r="B368" s="20"/>
      <c r="C368" s="20"/>
      <c r="D368" s="20"/>
      <c r="E368" s="21"/>
      <c r="F368" s="22"/>
      <c r="G368" s="22"/>
      <c r="H368" s="23" t="str">
        <f aca="false">IF(N($E368)=0,"",$E368*'Job Log'!$C$5)</f>
        <v/>
      </c>
      <c r="I368" s="23" t="str">
        <f aca="false">IF(N($F368)+N($G368)=0,"",N($F368)+N($G368))</f>
        <v/>
      </c>
      <c r="J368" s="23" t="str">
        <f aca="false">IF($I368="","",$I368-N($G368)-N($H368))</f>
        <v/>
      </c>
      <c r="K368" s="24" t="str">
        <f aca="false">IF(OR($I368="",N($I368)=0),"",$J368/$I368)</f>
        <v/>
      </c>
      <c r="L368" s="25" t="str">
        <f aca="false">IF(N($E368)=0,"",N($F368)/$E368)</f>
        <v/>
      </c>
      <c r="M368" s="25" t="str">
        <f aca="false">IF(OR($J368="",N($E368)=0),"",$J368/$E368)</f>
        <v/>
      </c>
      <c r="N368" s="26" t="str">
        <f aca="false">IF($L368="","",IF($L368&gt;='Job Log'!$F$5,"On target","Under"))</f>
        <v/>
      </c>
    </row>
    <row r="369" customFormat="false" ht="15" hidden="false" customHeight="false" outlineLevel="0" collapsed="false">
      <c r="A369" s="19"/>
      <c r="B369" s="20"/>
      <c r="C369" s="20"/>
      <c r="D369" s="20"/>
      <c r="E369" s="21"/>
      <c r="F369" s="22"/>
      <c r="G369" s="22"/>
      <c r="H369" s="27" t="str">
        <f aca="false">IF(N($E369)=0,"",$E369*'Job Log'!$C$5)</f>
        <v/>
      </c>
      <c r="I369" s="27" t="str">
        <f aca="false">IF(N($F369)+N($G369)=0,"",N($F369)+N($G369))</f>
        <v/>
      </c>
      <c r="J369" s="27" t="str">
        <f aca="false">IF($I369="","",$I369-N($G369)-N($H369))</f>
        <v/>
      </c>
      <c r="K369" s="28" t="str">
        <f aca="false">IF(OR($I369="",N($I369)=0),"",$J369/$I369)</f>
        <v/>
      </c>
      <c r="L369" s="29" t="str">
        <f aca="false">IF(N($E369)=0,"",N($F369)/$E369)</f>
        <v/>
      </c>
      <c r="M369" s="29" t="str">
        <f aca="false">IF(OR($J369="",N($E369)=0),"",$J369/$E369)</f>
        <v/>
      </c>
      <c r="N369" s="30" t="str">
        <f aca="false">IF($L369="","",IF($L369&gt;='Job Log'!$F$5,"On target","Under"))</f>
        <v/>
      </c>
    </row>
    <row r="370" customFormat="false" ht="15" hidden="false" customHeight="false" outlineLevel="0" collapsed="false">
      <c r="A370" s="19"/>
      <c r="B370" s="20"/>
      <c r="C370" s="20"/>
      <c r="D370" s="20"/>
      <c r="E370" s="21"/>
      <c r="F370" s="22"/>
      <c r="G370" s="22"/>
      <c r="H370" s="23" t="str">
        <f aca="false">IF(N($E370)=0,"",$E370*'Job Log'!$C$5)</f>
        <v/>
      </c>
      <c r="I370" s="23" t="str">
        <f aca="false">IF(N($F370)+N($G370)=0,"",N($F370)+N($G370))</f>
        <v/>
      </c>
      <c r="J370" s="23" t="str">
        <f aca="false">IF($I370="","",$I370-N($G370)-N($H370))</f>
        <v/>
      </c>
      <c r="K370" s="24" t="str">
        <f aca="false">IF(OR($I370="",N($I370)=0),"",$J370/$I370)</f>
        <v/>
      </c>
      <c r="L370" s="25" t="str">
        <f aca="false">IF(N($E370)=0,"",N($F370)/$E370)</f>
        <v/>
      </c>
      <c r="M370" s="25" t="str">
        <f aca="false">IF(OR($J370="",N($E370)=0),"",$J370/$E370)</f>
        <v/>
      </c>
      <c r="N370" s="26" t="str">
        <f aca="false">IF($L370="","",IF($L370&gt;='Job Log'!$F$5,"On target","Under"))</f>
        <v/>
      </c>
    </row>
    <row r="371" customFormat="false" ht="15" hidden="false" customHeight="false" outlineLevel="0" collapsed="false">
      <c r="A371" s="19"/>
      <c r="B371" s="20"/>
      <c r="C371" s="20"/>
      <c r="D371" s="20"/>
      <c r="E371" s="21"/>
      <c r="F371" s="22"/>
      <c r="G371" s="22"/>
      <c r="H371" s="27" t="str">
        <f aca="false">IF(N($E371)=0,"",$E371*'Job Log'!$C$5)</f>
        <v/>
      </c>
      <c r="I371" s="27" t="str">
        <f aca="false">IF(N($F371)+N($G371)=0,"",N($F371)+N($G371))</f>
        <v/>
      </c>
      <c r="J371" s="27" t="str">
        <f aca="false">IF($I371="","",$I371-N($G371)-N($H371))</f>
        <v/>
      </c>
      <c r="K371" s="28" t="str">
        <f aca="false">IF(OR($I371="",N($I371)=0),"",$J371/$I371)</f>
        <v/>
      </c>
      <c r="L371" s="29" t="str">
        <f aca="false">IF(N($E371)=0,"",N($F371)/$E371)</f>
        <v/>
      </c>
      <c r="M371" s="29" t="str">
        <f aca="false">IF(OR($J371="",N($E371)=0),"",$J371/$E371)</f>
        <v/>
      </c>
      <c r="N371" s="30" t="str">
        <f aca="false">IF($L371="","",IF($L371&gt;='Job Log'!$F$5,"On target","Under"))</f>
        <v/>
      </c>
    </row>
    <row r="372" customFormat="false" ht="15" hidden="false" customHeight="false" outlineLevel="0" collapsed="false">
      <c r="A372" s="19"/>
      <c r="B372" s="20"/>
      <c r="C372" s="20"/>
      <c r="D372" s="20"/>
      <c r="E372" s="21"/>
      <c r="F372" s="22"/>
      <c r="G372" s="22"/>
      <c r="H372" s="23" t="str">
        <f aca="false">IF(N($E372)=0,"",$E372*'Job Log'!$C$5)</f>
        <v/>
      </c>
      <c r="I372" s="23" t="str">
        <f aca="false">IF(N($F372)+N($G372)=0,"",N($F372)+N($G372))</f>
        <v/>
      </c>
      <c r="J372" s="23" t="str">
        <f aca="false">IF($I372="","",$I372-N($G372)-N($H372))</f>
        <v/>
      </c>
      <c r="K372" s="24" t="str">
        <f aca="false">IF(OR($I372="",N($I372)=0),"",$J372/$I372)</f>
        <v/>
      </c>
      <c r="L372" s="25" t="str">
        <f aca="false">IF(N($E372)=0,"",N($F372)/$E372)</f>
        <v/>
      </c>
      <c r="M372" s="25" t="str">
        <f aca="false">IF(OR($J372="",N($E372)=0),"",$J372/$E372)</f>
        <v/>
      </c>
      <c r="N372" s="26" t="str">
        <f aca="false">IF($L372="","",IF($L372&gt;='Job Log'!$F$5,"On target","Under"))</f>
        <v/>
      </c>
    </row>
    <row r="373" customFormat="false" ht="15" hidden="false" customHeight="false" outlineLevel="0" collapsed="false">
      <c r="A373" s="19"/>
      <c r="B373" s="20"/>
      <c r="C373" s="20"/>
      <c r="D373" s="20"/>
      <c r="E373" s="21"/>
      <c r="F373" s="22"/>
      <c r="G373" s="22"/>
      <c r="H373" s="27" t="str">
        <f aca="false">IF(N($E373)=0,"",$E373*'Job Log'!$C$5)</f>
        <v/>
      </c>
      <c r="I373" s="27" t="str">
        <f aca="false">IF(N($F373)+N($G373)=0,"",N($F373)+N($G373))</f>
        <v/>
      </c>
      <c r="J373" s="27" t="str">
        <f aca="false">IF($I373="","",$I373-N($G373)-N($H373))</f>
        <v/>
      </c>
      <c r="K373" s="28" t="str">
        <f aca="false">IF(OR($I373="",N($I373)=0),"",$J373/$I373)</f>
        <v/>
      </c>
      <c r="L373" s="29" t="str">
        <f aca="false">IF(N($E373)=0,"",N($F373)/$E373)</f>
        <v/>
      </c>
      <c r="M373" s="29" t="str">
        <f aca="false">IF(OR($J373="",N($E373)=0),"",$J373/$E373)</f>
        <v/>
      </c>
      <c r="N373" s="30" t="str">
        <f aca="false">IF($L373="","",IF($L373&gt;='Job Log'!$F$5,"On target","Under"))</f>
        <v/>
      </c>
    </row>
    <row r="374" customFormat="false" ht="15" hidden="false" customHeight="false" outlineLevel="0" collapsed="false">
      <c r="A374" s="19"/>
      <c r="B374" s="20"/>
      <c r="C374" s="20"/>
      <c r="D374" s="20"/>
      <c r="E374" s="21"/>
      <c r="F374" s="22"/>
      <c r="G374" s="22"/>
      <c r="H374" s="23" t="str">
        <f aca="false">IF(N($E374)=0,"",$E374*'Job Log'!$C$5)</f>
        <v/>
      </c>
      <c r="I374" s="23" t="str">
        <f aca="false">IF(N($F374)+N($G374)=0,"",N($F374)+N($G374))</f>
        <v/>
      </c>
      <c r="J374" s="23" t="str">
        <f aca="false">IF($I374="","",$I374-N($G374)-N($H374))</f>
        <v/>
      </c>
      <c r="K374" s="24" t="str">
        <f aca="false">IF(OR($I374="",N($I374)=0),"",$J374/$I374)</f>
        <v/>
      </c>
      <c r="L374" s="25" t="str">
        <f aca="false">IF(N($E374)=0,"",N($F374)/$E374)</f>
        <v/>
      </c>
      <c r="M374" s="25" t="str">
        <f aca="false">IF(OR($J374="",N($E374)=0),"",$J374/$E374)</f>
        <v/>
      </c>
      <c r="N374" s="26" t="str">
        <f aca="false">IF($L374="","",IF($L374&gt;='Job Log'!$F$5,"On target","Under"))</f>
        <v/>
      </c>
    </row>
    <row r="375" customFormat="false" ht="15" hidden="false" customHeight="false" outlineLevel="0" collapsed="false">
      <c r="A375" s="19"/>
      <c r="B375" s="20"/>
      <c r="C375" s="20"/>
      <c r="D375" s="20"/>
      <c r="E375" s="21"/>
      <c r="F375" s="22"/>
      <c r="G375" s="22"/>
      <c r="H375" s="27" t="str">
        <f aca="false">IF(N($E375)=0,"",$E375*'Job Log'!$C$5)</f>
        <v/>
      </c>
      <c r="I375" s="27" t="str">
        <f aca="false">IF(N($F375)+N($G375)=0,"",N($F375)+N($G375))</f>
        <v/>
      </c>
      <c r="J375" s="27" t="str">
        <f aca="false">IF($I375="","",$I375-N($G375)-N($H375))</f>
        <v/>
      </c>
      <c r="K375" s="28" t="str">
        <f aca="false">IF(OR($I375="",N($I375)=0),"",$J375/$I375)</f>
        <v/>
      </c>
      <c r="L375" s="29" t="str">
        <f aca="false">IF(N($E375)=0,"",N($F375)/$E375)</f>
        <v/>
      </c>
      <c r="M375" s="29" t="str">
        <f aca="false">IF(OR($J375="",N($E375)=0),"",$J375/$E375)</f>
        <v/>
      </c>
      <c r="N375" s="30" t="str">
        <f aca="false">IF($L375="","",IF($L375&gt;='Job Log'!$F$5,"On target","Under"))</f>
        <v/>
      </c>
    </row>
    <row r="376" customFormat="false" ht="15" hidden="false" customHeight="false" outlineLevel="0" collapsed="false">
      <c r="A376" s="19"/>
      <c r="B376" s="20"/>
      <c r="C376" s="20"/>
      <c r="D376" s="20"/>
      <c r="E376" s="21"/>
      <c r="F376" s="22"/>
      <c r="G376" s="22"/>
      <c r="H376" s="23" t="str">
        <f aca="false">IF(N($E376)=0,"",$E376*'Job Log'!$C$5)</f>
        <v/>
      </c>
      <c r="I376" s="23" t="str">
        <f aca="false">IF(N($F376)+N($G376)=0,"",N($F376)+N($G376))</f>
        <v/>
      </c>
      <c r="J376" s="23" t="str">
        <f aca="false">IF($I376="","",$I376-N($G376)-N($H376))</f>
        <v/>
      </c>
      <c r="K376" s="24" t="str">
        <f aca="false">IF(OR($I376="",N($I376)=0),"",$J376/$I376)</f>
        <v/>
      </c>
      <c r="L376" s="25" t="str">
        <f aca="false">IF(N($E376)=0,"",N($F376)/$E376)</f>
        <v/>
      </c>
      <c r="M376" s="25" t="str">
        <f aca="false">IF(OR($J376="",N($E376)=0),"",$J376/$E376)</f>
        <v/>
      </c>
      <c r="N376" s="26" t="str">
        <f aca="false">IF($L376="","",IF($L376&gt;='Job Log'!$F$5,"On target","Under"))</f>
        <v/>
      </c>
    </row>
    <row r="377" customFormat="false" ht="15" hidden="false" customHeight="false" outlineLevel="0" collapsed="false">
      <c r="A377" s="19"/>
      <c r="B377" s="20"/>
      <c r="C377" s="20"/>
      <c r="D377" s="20"/>
      <c r="E377" s="21"/>
      <c r="F377" s="22"/>
      <c r="G377" s="22"/>
      <c r="H377" s="27" t="str">
        <f aca="false">IF(N($E377)=0,"",$E377*'Job Log'!$C$5)</f>
        <v/>
      </c>
      <c r="I377" s="27" t="str">
        <f aca="false">IF(N($F377)+N($G377)=0,"",N($F377)+N($G377))</f>
        <v/>
      </c>
      <c r="J377" s="27" t="str">
        <f aca="false">IF($I377="","",$I377-N($G377)-N($H377))</f>
        <v/>
      </c>
      <c r="K377" s="28" t="str">
        <f aca="false">IF(OR($I377="",N($I377)=0),"",$J377/$I377)</f>
        <v/>
      </c>
      <c r="L377" s="29" t="str">
        <f aca="false">IF(N($E377)=0,"",N($F377)/$E377)</f>
        <v/>
      </c>
      <c r="M377" s="29" t="str">
        <f aca="false">IF(OR($J377="",N($E377)=0),"",$J377/$E377)</f>
        <v/>
      </c>
      <c r="N377" s="30" t="str">
        <f aca="false">IF($L377="","",IF($L377&gt;='Job Log'!$F$5,"On target","Under"))</f>
        <v/>
      </c>
    </row>
    <row r="378" customFormat="false" ht="15" hidden="false" customHeight="false" outlineLevel="0" collapsed="false">
      <c r="A378" s="19"/>
      <c r="B378" s="20"/>
      <c r="C378" s="20"/>
      <c r="D378" s="20"/>
      <c r="E378" s="21"/>
      <c r="F378" s="22"/>
      <c r="G378" s="22"/>
      <c r="H378" s="23" t="str">
        <f aca="false">IF(N($E378)=0,"",$E378*'Job Log'!$C$5)</f>
        <v/>
      </c>
      <c r="I378" s="23" t="str">
        <f aca="false">IF(N($F378)+N($G378)=0,"",N($F378)+N($G378))</f>
        <v/>
      </c>
      <c r="J378" s="23" t="str">
        <f aca="false">IF($I378="","",$I378-N($G378)-N($H378))</f>
        <v/>
      </c>
      <c r="K378" s="24" t="str">
        <f aca="false">IF(OR($I378="",N($I378)=0),"",$J378/$I378)</f>
        <v/>
      </c>
      <c r="L378" s="25" t="str">
        <f aca="false">IF(N($E378)=0,"",N($F378)/$E378)</f>
        <v/>
      </c>
      <c r="M378" s="25" t="str">
        <f aca="false">IF(OR($J378="",N($E378)=0),"",$J378/$E378)</f>
        <v/>
      </c>
      <c r="N378" s="26" t="str">
        <f aca="false">IF($L378="","",IF($L378&gt;='Job Log'!$F$5,"On target","Under"))</f>
        <v/>
      </c>
    </row>
    <row r="379" customFormat="false" ht="15" hidden="false" customHeight="false" outlineLevel="0" collapsed="false">
      <c r="A379" s="19"/>
      <c r="B379" s="20"/>
      <c r="C379" s="20"/>
      <c r="D379" s="20"/>
      <c r="E379" s="21"/>
      <c r="F379" s="22"/>
      <c r="G379" s="22"/>
      <c r="H379" s="27" t="str">
        <f aca="false">IF(N($E379)=0,"",$E379*'Job Log'!$C$5)</f>
        <v/>
      </c>
      <c r="I379" s="27" t="str">
        <f aca="false">IF(N($F379)+N($G379)=0,"",N($F379)+N($G379))</f>
        <v/>
      </c>
      <c r="J379" s="27" t="str">
        <f aca="false">IF($I379="","",$I379-N($G379)-N($H379))</f>
        <v/>
      </c>
      <c r="K379" s="28" t="str">
        <f aca="false">IF(OR($I379="",N($I379)=0),"",$J379/$I379)</f>
        <v/>
      </c>
      <c r="L379" s="29" t="str">
        <f aca="false">IF(N($E379)=0,"",N($F379)/$E379)</f>
        <v/>
      </c>
      <c r="M379" s="29" t="str">
        <f aca="false">IF(OR($J379="",N($E379)=0),"",$J379/$E379)</f>
        <v/>
      </c>
      <c r="N379" s="30" t="str">
        <f aca="false">IF($L379="","",IF($L379&gt;='Job Log'!$F$5,"On target","Under"))</f>
        <v/>
      </c>
    </row>
    <row r="380" customFormat="false" ht="15" hidden="false" customHeight="false" outlineLevel="0" collapsed="false">
      <c r="A380" s="19"/>
      <c r="B380" s="20"/>
      <c r="C380" s="20"/>
      <c r="D380" s="20"/>
      <c r="E380" s="21"/>
      <c r="F380" s="22"/>
      <c r="G380" s="22"/>
      <c r="H380" s="23" t="str">
        <f aca="false">IF(N($E380)=0,"",$E380*'Job Log'!$C$5)</f>
        <v/>
      </c>
      <c r="I380" s="23" t="str">
        <f aca="false">IF(N($F380)+N($G380)=0,"",N($F380)+N($G380))</f>
        <v/>
      </c>
      <c r="J380" s="23" t="str">
        <f aca="false">IF($I380="","",$I380-N($G380)-N($H380))</f>
        <v/>
      </c>
      <c r="K380" s="24" t="str">
        <f aca="false">IF(OR($I380="",N($I380)=0),"",$J380/$I380)</f>
        <v/>
      </c>
      <c r="L380" s="25" t="str">
        <f aca="false">IF(N($E380)=0,"",N($F380)/$E380)</f>
        <v/>
      </c>
      <c r="M380" s="25" t="str">
        <f aca="false">IF(OR($J380="",N($E380)=0),"",$J380/$E380)</f>
        <v/>
      </c>
      <c r="N380" s="26" t="str">
        <f aca="false">IF($L380="","",IF($L380&gt;='Job Log'!$F$5,"On target","Under"))</f>
        <v/>
      </c>
    </row>
    <row r="381" customFormat="false" ht="15" hidden="false" customHeight="false" outlineLevel="0" collapsed="false">
      <c r="A381" s="19"/>
      <c r="B381" s="20"/>
      <c r="C381" s="20"/>
      <c r="D381" s="20"/>
      <c r="E381" s="21"/>
      <c r="F381" s="22"/>
      <c r="G381" s="22"/>
      <c r="H381" s="27" t="str">
        <f aca="false">IF(N($E381)=0,"",$E381*'Job Log'!$C$5)</f>
        <v/>
      </c>
      <c r="I381" s="27" t="str">
        <f aca="false">IF(N($F381)+N($G381)=0,"",N($F381)+N($G381))</f>
        <v/>
      </c>
      <c r="J381" s="27" t="str">
        <f aca="false">IF($I381="","",$I381-N($G381)-N($H381))</f>
        <v/>
      </c>
      <c r="K381" s="28" t="str">
        <f aca="false">IF(OR($I381="",N($I381)=0),"",$J381/$I381)</f>
        <v/>
      </c>
      <c r="L381" s="29" t="str">
        <f aca="false">IF(N($E381)=0,"",N($F381)/$E381)</f>
        <v/>
      </c>
      <c r="M381" s="29" t="str">
        <f aca="false">IF(OR($J381="",N($E381)=0),"",$J381/$E381)</f>
        <v/>
      </c>
      <c r="N381" s="30" t="str">
        <f aca="false">IF($L381="","",IF($L381&gt;='Job Log'!$F$5,"On target","Under"))</f>
        <v/>
      </c>
    </row>
    <row r="382" customFormat="false" ht="15" hidden="false" customHeight="false" outlineLevel="0" collapsed="false">
      <c r="A382" s="19"/>
      <c r="B382" s="20"/>
      <c r="C382" s="20"/>
      <c r="D382" s="20"/>
      <c r="E382" s="21"/>
      <c r="F382" s="22"/>
      <c r="G382" s="22"/>
      <c r="H382" s="23" t="str">
        <f aca="false">IF(N($E382)=0,"",$E382*'Job Log'!$C$5)</f>
        <v/>
      </c>
      <c r="I382" s="23" t="str">
        <f aca="false">IF(N($F382)+N($G382)=0,"",N($F382)+N($G382))</f>
        <v/>
      </c>
      <c r="J382" s="23" t="str">
        <f aca="false">IF($I382="","",$I382-N($G382)-N($H382))</f>
        <v/>
      </c>
      <c r="K382" s="24" t="str">
        <f aca="false">IF(OR($I382="",N($I382)=0),"",$J382/$I382)</f>
        <v/>
      </c>
      <c r="L382" s="25" t="str">
        <f aca="false">IF(N($E382)=0,"",N($F382)/$E382)</f>
        <v/>
      </c>
      <c r="M382" s="25" t="str">
        <f aca="false">IF(OR($J382="",N($E382)=0),"",$J382/$E382)</f>
        <v/>
      </c>
      <c r="N382" s="26" t="str">
        <f aca="false">IF($L382="","",IF($L382&gt;='Job Log'!$F$5,"On target","Under"))</f>
        <v/>
      </c>
    </row>
    <row r="383" customFormat="false" ht="15" hidden="false" customHeight="false" outlineLevel="0" collapsed="false">
      <c r="A383" s="19"/>
      <c r="B383" s="20"/>
      <c r="C383" s="20"/>
      <c r="D383" s="20"/>
      <c r="E383" s="21"/>
      <c r="F383" s="22"/>
      <c r="G383" s="22"/>
      <c r="H383" s="27" t="str">
        <f aca="false">IF(N($E383)=0,"",$E383*'Job Log'!$C$5)</f>
        <v/>
      </c>
      <c r="I383" s="27" t="str">
        <f aca="false">IF(N($F383)+N($G383)=0,"",N($F383)+N($G383))</f>
        <v/>
      </c>
      <c r="J383" s="27" t="str">
        <f aca="false">IF($I383="","",$I383-N($G383)-N($H383))</f>
        <v/>
      </c>
      <c r="K383" s="28" t="str">
        <f aca="false">IF(OR($I383="",N($I383)=0),"",$J383/$I383)</f>
        <v/>
      </c>
      <c r="L383" s="29" t="str">
        <f aca="false">IF(N($E383)=0,"",N($F383)/$E383)</f>
        <v/>
      </c>
      <c r="M383" s="29" t="str">
        <f aca="false">IF(OR($J383="",N($E383)=0),"",$J383/$E383)</f>
        <v/>
      </c>
      <c r="N383" s="30" t="str">
        <f aca="false">IF($L383="","",IF($L383&gt;='Job Log'!$F$5,"On target","Under"))</f>
        <v/>
      </c>
    </row>
    <row r="384" customFormat="false" ht="15" hidden="false" customHeight="false" outlineLevel="0" collapsed="false">
      <c r="A384" s="19"/>
      <c r="B384" s="20"/>
      <c r="C384" s="20"/>
      <c r="D384" s="20"/>
      <c r="E384" s="21"/>
      <c r="F384" s="22"/>
      <c r="G384" s="22"/>
      <c r="H384" s="23" t="str">
        <f aca="false">IF(N($E384)=0,"",$E384*'Job Log'!$C$5)</f>
        <v/>
      </c>
      <c r="I384" s="23" t="str">
        <f aca="false">IF(N($F384)+N($G384)=0,"",N($F384)+N($G384))</f>
        <v/>
      </c>
      <c r="J384" s="23" t="str">
        <f aca="false">IF($I384="","",$I384-N($G384)-N($H384))</f>
        <v/>
      </c>
      <c r="K384" s="24" t="str">
        <f aca="false">IF(OR($I384="",N($I384)=0),"",$J384/$I384)</f>
        <v/>
      </c>
      <c r="L384" s="25" t="str">
        <f aca="false">IF(N($E384)=0,"",N($F384)/$E384)</f>
        <v/>
      </c>
      <c r="M384" s="25" t="str">
        <f aca="false">IF(OR($J384="",N($E384)=0),"",$J384/$E384)</f>
        <v/>
      </c>
      <c r="N384" s="26" t="str">
        <f aca="false">IF($L384="","",IF($L384&gt;='Job Log'!$F$5,"On target","Under"))</f>
        <v/>
      </c>
    </row>
    <row r="385" customFormat="false" ht="15" hidden="false" customHeight="false" outlineLevel="0" collapsed="false">
      <c r="A385" s="19"/>
      <c r="B385" s="20"/>
      <c r="C385" s="20"/>
      <c r="D385" s="20"/>
      <c r="E385" s="21"/>
      <c r="F385" s="22"/>
      <c r="G385" s="22"/>
      <c r="H385" s="27" t="str">
        <f aca="false">IF(N($E385)=0,"",$E385*'Job Log'!$C$5)</f>
        <v/>
      </c>
      <c r="I385" s="27" t="str">
        <f aca="false">IF(N($F385)+N($G385)=0,"",N($F385)+N($G385))</f>
        <v/>
      </c>
      <c r="J385" s="27" t="str">
        <f aca="false">IF($I385="","",$I385-N($G385)-N($H385))</f>
        <v/>
      </c>
      <c r="K385" s="28" t="str">
        <f aca="false">IF(OR($I385="",N($I385)=0),"",$J385/$I385)</f>
        <v/>
      </c>
      <c r="L385" s="29" t="str">
        <f aca="false">IF(N($E385)=0,"",N($F385)/$E385)</f>
        <v/>
      </c>
      <c r="M385" s="29" t="str">
        <f aca="false">IF(OR($J385="",N($E385)=0),"",$J385/$E385)</f>
        <v/>
      </c>
      <c r="N385" s="30" t="str">
        <f aca="false">IF($L385="","",IF($L385&gt;='Job Log'!$F$5,"On target","Under"))</f>
        <v/>
      </c>
    </row>
    <row r="386" customFormat="false" ht="15" hidden="false" customHeight="false" outlineLevel="0" collapsed="false">
      <c r="A386" s="19"/>
      <c r="B386" s="20"/>
      <c r="C386" s="20"/>
      <c r="D386" s="20"/>
      <c r="E386" s="21"/>
      <c r="F386" s="22"/>
      <c r="G386" s="22"/>
      <c r="H386" s="23" t="str">
        <f aca="false">IF(N($E386)=0,"",$E386*'Job Log'!$C$5)</f>
        <v/>
      </c>
      <c r="I386" s="23" t="str">
        <f aca="false">IF(N($F386)+N($G386)=0,"",N($F386)+N($G386))</f>
        <v/>
      </c>
      <c r="J386" s="23" t="str">
        <f aca="false">IF($I386="","",$I386-N($G386)-N($H386))</f>
        <v/>
      </c>
      <c r="K386" s="24" t="str">
        <f aca="false">IF(OR($I386="",N($I386)=0),"",$J386/$I386)</f>
        <v/>
      </c>
      <c r="L386" s="25" t="str">
        <f aca="false">IF(N($E386)=0,"",N($F386)/$E386)</f>
        <v/>
      </c>
      <c r="M386" s="25" t="str">
        <f aca="false">IF(OR($J386="",N($E386)=0),"",$J386/$E386)</f>
        <v/>
      </c>
      <c r="N386" s="26" t="str">
        <f aca="false">IF($L386="","",IF($L386&gt;='Job Log'!$F$5,"On target","Under"))</f>
        <v/>
      </c>
    </row>
    <row r="387" customFormat="false" ht="15" hidden="false" customHeight="false" outlineLevel="0" collapsed="false">
      <c r="A387" s="19"/>
      <c r="B387" s="20"/>
      <c r="C387" s="20"/>
      <c r="D387" s="20"/>
      <c r="E387" s="21"/>
      <c r="F387" s="22"/>
      <c r="G387" s="22"/>
      <c r="H387" s="27" t="str">
        <f aca="false">IF(N($E387)=0,"",$E387*'Job Log'!$C$5)</f>
        <v/>
      </c>
      <c r="I387" s="27" t="str">
        <f aca="false">IF(N($F387)+N($G387)=0,"",N($F387)+N($G387))</f>
        <v/>
      </c>
      <c r="J387" s="27" t="str">
        <f aca="false">IF($I387="","",$I387-N($G387)-N($H387))</f>
        <v/>
      </c>
      <c r="K387" s="28" t="str">
        <f aca="false">IF(OR($I387="",N($I387)=0),"",$J387/$I387)</f>
        <v/>
      </c>
      <c r="L387" s="29" t="str">
        <f aca="false">IF(N($E387)=0,"",N($F387)/$E387)</f>
        <v/>
      </c>
      <c r="M387" s="29" t="str">
        <f aca="false">IF(OR($J387="",N($E387)=0),"",$J387/$E387)</f>
        <v/>
      </c>
      <c r="N387" s="30" t="str">
        <f aca="false">IF($L387="","",IF($L387&gt;='Job Log'!$F$5,"On target","Under"))</f>
        <v/>
      </c>
    </row>
    <row r="388" customFormat="false" ht="15" hidden="false" customHeight="false" outlineLevel="0" collapsed="false">
      <c r="A388" s="19"/>
      <c r="B388" s="20"/>
      <c r="C388" s="20"/>
      <c r="D388" s="20"/>
      <c r="E388" s="21"/>
      <c r="F388" s="22"/>
      <c r="G388" s="22"/>
      <c r="H388" s="23" t="str">
        <f aca="false">IF(N($E388)=0,"",$E388*'Job Log'!$C$5)</f>
        <v/>
      </c>
      <c r="I388" s="23" t="str">
        <f aca="false">IF(N($F388)+N($G388)=0,"",N($F388)+N($G388))</f>
        <v/>
      </c>
      <c r="J388" s="23" t="str">
        <f aca="false">IF($I388="","",$I388-N($G388)-N($H388))</f>
        <v/>
      </c>
      <c r="K388" s="24" t="str">
        <f aca="false">IF(OR($I388="",N($I388)=0),"",$J388/$I388)</f>
        <v/>
      </c>
      <c r="L388" s="25" t="str">
        <f aca="false">IF(N($E388)=0,"",N($F388)/$E388)</f>
        <v/>
      </c>
      <c r="M388" s="25" t="str">
        <f aca="false">IF(OR($J388="",N($E388)=0),"",$J388/$E388)</f>
        <v/>
      </c>
      <c r="N388" s="26" t="str">
        <f aca="false">IF($L388="","",IF($L388&gt;='Job Log'!$F$5,"On target","Under"))</f>
        <v/>
      </c>
    </row>
    <row r="389" customFormat="false" ht="15" hidden="false" customHeight="false" outlineLevel="0" collapsed="false">
      <c r="A389" s="19"/>
      <c r="B389" s="20"/>
      <c r="C389" s="20"/>
      <c r="D389" s="20"/>
      <c r="E389" s="21"/>
      <c r="F389" s="22"/>
      <c r="G389" s="22"/>
      <c r="H389" s="27" t="str">
        <f aca="false">IF(N($E389)=0,"",$E389*'Job Log'!$C$5)</f>
        <v/>
      </c>
      <c r="I389" s="27" t="str">
        <f aca="false">IF(N($F389)+N($G389)=0,"",N($F389)+N($G389))</f>
        <v/>
      </c>
      <c r="J389" s="27" t="str">
        <f aca="false">IF($I389="","",$I389-N($G389)-N($H389))</f>
        <v/>
      </c>
      <c r="K389" s="28" t="str">
        <f aca="false">IF(OR($I389="",N($I389)=0),"",$J389/$I389)</f>
        <v/>
      </c>
      <c r="L389" s="29" t="str">
        <f aca="false">IF(N($E389)=0,"",N($F389)/$E389)</f>
        <v/>
      </c>
      <c r="M389" s="29" t="str">
        <f aca="false">IF(OR($J389="",N($E389)=0),"",$J389/$E389)</f>
        <v/>
      </c>
      <c r="N389" s="30" t="str">
        <f aca="false">IF($L389="","",IF($L389&gt;='Job Log'!$F$5,"On target","Under"))</f>
        <v/>
      </c>
    </row>
    <row r="390" customFormat="false" ht="15" hidden="false" customHeight="false" outlineLevel="0" collapsed="false">
      <c r="A390" s="19"/>
      <c r="B390" s="20"/>
      <c r="C390" s="20"/>
      <c r="D390" s="20"/>
      <c r="E390" s="21"/>
      <c r="F390" s="22"/>
      <c r="G390" s="22"/>
      <c r="H390" s="23" t="str">
        <f aca="false">IF(N($E390)=0,"",$E390*'Job Log'!$C$5)</f>
        <v/>
      </c>
      <c r="I390" s="23" t="str">
        <f aca="false">IF(N($F390)+N($G390)=0,"",N($F390)+N($G390))</f>
        <v/>
      </c>
      <c r="J390" s="23" t="str">
        <f aca="false">IF($I390="","",$I390-N($G390)-N($H390))</f>
        <v/>
      </c>
      <c r="K390" s="24" t="str">
        <f aca="false">IF(OR($I390="",N($I390)=0),"",$J390/$I390)</f>
        <v/>
      </c>
      <c r="L390" s="25" t="str">
        <f aca="false">IF(N($E390)=0,"",N($F390)/$E390)</f>
        <v/>
      </c>
      <c r="M390" s="25" t="str">
        <f aca="false">IF(OR($J390="",N($E390)=0),"",$J390/$E390)</f>
        <v/>
      </c>
      <c r="N390" s="26" t="str">
        <f aca="false">IF($L390="","",IF($L390&gt;='Job Log'!$F$5,"On target","Under"))</f>
        <v/>
      </c>
    </row>
    <row r="391" customFormat="false" ht="15" hidden="false" customHeight="false" outlineLevel="0" collapsed="false">
      <c r="A391" s="19"/>
      <c r="B391" s="20"/>
      <c r="C391" s="20"/>
      <c r="D391" s="20"/>
      <c r="E391" s="21"/>
      <c r="F391" s="22"/>
      <c r="G391" s="22"/>
      <c r="H391" s="27" t="str">
        <f aca="false">IF(N($E391)=0,"",$E391*'Job Log'!$C$5)</f>
        <v/>
      </c>
      <c r="I391" s="27" t="str">
        <f aca="false">IF(N($F391)+N($G391)=0,"",N($F391)+N($G391))</f>
        <v/>
      </c>
      <c r="J391" s="27" t="str">
        <f aca="false">IF($I391="","",$I391-N($G391)-N($H391))</f>
        <v/>
      </c>
      <c r="K391" s="28" t="str">
        <f aca="false">IF(OR($I391="",N($I391)=0),"",$J391/$I391)</f>
        <v/>
      </c>
      <c r="L391" s="29" t="str">
        <f aca="false">IF(N($E391)=0,"",N($F391)/$E391)</f>
        <v/>
      </c>
      <c r="M391" s="29" t="str">
        <f aca="false">IF(OR($J391="",N($E391)=0),"",$J391/$E391)</f>
        <v/>
      </c>
      <c r="N391" s="30" t="str">
        <f aca="false">IF($L391="","",IF($L391&gt;='Job Log'!$F$5,"On target","Under"))</f>
        <v/>
      </c>
    </row>
    <row r="392" customFormat="false" ht="15" hidden="false" customHeight="false" outlineLevel="0" collapsed="false">
      <c r="A392" s="19"/>
      <c r="B392" s="20"/>
      <c r="C392" s="20"/>
      <c r="D392" s="20"/>
      <c r="E392" s="21"/>
      <c r="F392" s="22"/>
      <c r="G392" s="22"/>
      <c r="H392" s="23" t="str">
        <f aca="false">IF(N($E392)=0,"",$E392*'Job Log'!$C$5)</f>
        <v/>
      </c>
      <c r="I392" s="23" t="str">
        <f aca="false">IF(N($F392)+N($G392)=0,"",N($F392)+N($G392))</f>
        <v/>
      </c>
      <c r="J392" s="23" t="str">
        <f aca="false">IF($I392="","",$I392-N($G392)-N($H392))</f>
        <v/>
      </c>
      <c r="K392" s="24" t="str">
        <f aca="false">IF(OR($I392="",N($I392)=0),"",$J392/$I392)</f>
        <v/>
      </c>
      <c r="L392" s="25" t="str">
        <f aca="false">IF(N($E392)=0,"",N($F392)/$E392)</f>
        <v/>
      </c>
      <c r="M392" s="25" t="str">
        <f aca="false">IF(OR($J392="",N($E392)=0),"",$J392/$E392)</f>
        <v/>
      </c>
      <c r="N392" s="26" t="str">
        <f aca="false">IF($L392="","",IF($L392&gt;='Job Log'!$F$5,"On target","Under"))</f>
        <v/>
      </c>
    </row>
    <row r="393" customFormat="false" ht="15" hidden="false" customHeight="false" outlineLevel="0" collapsed="false">
      <c r="A393" s="19"/>
      <c r="B393" s="20"/>
      <c r="C393" s="20"/>
      <c r="D393" s="20"/>
      <c r="E393" s="21"/>
      <c r="F393" s="22"/>
      <c r="G393" s="22"/>
      <c r="H393" s="27" t="str">
        <f aca="false">IF(N($E393)=0,"",$E393*'Job Log'!$C$5)</f>
        <v/>
      </c>
      <c r="I393" s="27" t="str">
        <f aca="false">IF(N($F393)+N($G393)=0,"",N($F393)+N($G393))</f>
        <v/>
      </c>
      <c r="J393" s="27" t="str">
        <f aca="false">IF($I393="","",$I393-N($G393)-N($H393))</f>
        <v/>
      </c>
      <c r="K393" s="28" t="str">
        <f aca="false">IF(OR($I393="",N($I393)=0),"",$J393/$I393)</f>
        <v/>
      </c>
      <c r="L393" s="29" t="str">
        <f aca="false">IF(N($E393)=0,"",N($F393)/$E393)</f>
        <v/>
      </c>
      <c r="M393" s="29" t="str">
        <f aca="false">IF(OR($J393="",N($E393)=0),"",$J393/$E393)</f>
        <v/>
      </c>
      <c r="N393" s="30" t="str">
        <f aca="false">IF($L393="","",IF($L393&gt;='Job Log'!$F$5,"On target","Under"))</f>
        <v/>
      </c>
    </row>
    <row r="394" customFormat="false" ht="15" hidden="false" customHeight="false" outlineLevel="0" collapsed="false">
      <c r="A394" s="19"/>
      <c r="B394" s="20"/>
      <c r="C394" s="20"/>
      <c r="D394" s="20"/>
      <c r="E394" s="21"/>
      <c r="F394" s="22"/>
      <c r="G394" s="22"/>
      <c r="H394" s="23" t="str">
        <f aca="false">IF(N($E394)=0,"",$E394*'Job Log'!$C$5)</f>
        <v/>
      </c>
      <c r="I394" s="23" t="str">
        <f aca="false">IF(N($F394)+N($G394)=0,"",N($F394)+N($G394))</f>
        <v/>
      </c>
      <c r="J394" s="23" t="str">
        <f aca="false">IF($I394="","",$I394-N($G394)-N($H394))</f>
        <v/>
      </c>
      <c r="K394" s="24" t="str">
        <f aca="false">IF(OR($I394="",N($I394)=0),"",$J394/$I394)</f>
        <v/>
      </c>
      <c r="L394" s="25" t="str">
        <f aca="false">IF(N($E394)=0,"",N($F394)/$E394)</f>
        <v/>
      </c>
      <c r="M394" s="25" t="str">
        <f aca="false">IF(OR($J394="",N($E394)=0),"",$J394/$E394)</f>
        <v/>
      </c>
      <c r="N394" s="26" t="str">
        <f aca="false">IF($L394="","",IF($L394&gt;='Job Log'!$F$5,"On target","Under"))</f>
        <v/>
      </c>
    </row>
    <row r="395" customFormat="false" ht="15" hidden="false" customHeight="false" outlineLevel="0" collapsed="false">
      <c r="A395" s="19"/>
      <c r="B395" s="20"/>
      <c r="C395" s="20"/>
      <c r="D395" s="20"/>
      <c r="E395" s="21"/>
      <c r="F395" s="22"/>
      <c r="G395" s="22"/>
      <c r="H395" s="27" t="str">
        <f aca="false">IF(N($E395)=0,"",$E395*'Job Log'!$C$5)</f>
        <v/>
      </c>
      <c r="I395" s="27" t="str">
        <f aca="false">IF(N($F395)+N($G395)=0,"",N($F395)+N($G395))</f>
        <v/>
      </c>
      <c r="J395" s="27" t="str">
        <f aca="false">IF($I395="","",$I395-N($G395)-N($H395))</f>
        <v/>
      </c>
      <c r="K395" s="28" t="str">
        <f aca="false">IF(OR($I395="",N($I395)=0),"",$J395/$I395)</f>
        <v/>
      </c>
      <c r="L395" s="29" t="str">
        <f aca="false">IF(N($E395)=0,"",N($F395)/$E395)</f>
        <v/>
      </c>
      <c r="M395" s="29" t="str">
        <f aca="false">IF(OR($J395="",N($E395)=0),"",$J395/$E395)</f>
        <v/>
      </c>
      <c r="N395" s="30" t="str">
        <f aca="false">IF($L395="","",IF($L395&gt;='Job Log'!$F$5,"On target","Under"))</f>
        <v/>
      </c>
    </row>
    <row r="396" customFormat="false" ht="15" hidden="false" customHeight="false" outlineLevel="0" collapsed="false">
      <c r="A396" s="19"/>
      <c r="B396" s="20"/>
      <c r="C396" s="20"/>
      <c r="D396" s="20"/>
      <c r="E396" s="21"/>
      <c r="F396" s="22"/>
      <c r="G396" s="22"/>
      <c r="H396" s="23" t="str">
        <f aca="false">IF(N($E396)=0,"",$E396*'Job Log'!$C$5)</f>
        <v/>
      </c>
      <c r="I396" s="23" t="str">
        <f aca="false">IF(N($F396)+N($G396)=0,"",N($F396)+N($G396))</f>
        <v/>
      </c>
      <c r="J396" s="23" t="str">
        <f aca="false">IF($I396="","",$I396-N($G396)-N($H396))</f>
        <v/>
      </c>
      <c r="K396" s="24" t="str">
        <f aca="false">IF(OR($I396="",N($I396)=0),"",$J396/$I396)</f>
        <v/>
      </c>
      <c r="L396" s="25" t="str">
        <f aca="false">IF(N($E396)=0,"",N($F396)/$E396)</f>
        <v/>
      </c>
      <c r="M396" s="25" t="str">
        <f aca="false">IF(OR($J396="",N($E396)=0),"",$J396/$E396)</f>
        <v/>
      </c>
      <c r="N396" s="26" t="str">
        <f aca="false">IF($L396="","",IF($L396&gt;='Job Log'!$F$5,"On target","Under"))</f>
        <v/>
      </c>
    </row>
    <row r="397" customFormat="false" ht="15" hidden="false" customHeight="false" outlineLevel="0" collapsed="false">
      <c r="A397" s="19"/>
      <c r="B397" s="20"/>
      <c r="C397" s="20"/>
      <c r="D397" s="20"/>
      <c r="E397" s="21"/>
      <c r="F397" s="22"/>
      <c r="G397" s="22"/>
      <c r="H397" s="27" t="str">
        <f aca="false">IF(N($E397)=0,"",$E397*'Job Log'!$C$5)</f>
        <v/>
      </c>
      <c r="I397" s="27" t="str">
        <f aca="false">IF(N($F397)+N($G397)=0,"",N($F397)+N($G397))</f>
        <v/>
      </c>
      <c r="J397" s="27" t="str">
        <f aca="false">IF($I397="","",$I397-N($G397)-N($H397))</f>
        <v/>
      </c>
      <c r="K397" s="28" t="str">
        <f aca="false">IF(OR($I397="",N($I397)=0),"",$J397/$I397)</f>
        <v/>
      </c>
      <c r="L397" s="29" t="str">
        <f aca="false">IF(N($E397)=0,"",N($F397)/$E397)</f>
        <v/>
      </c>
      <c r="M397" s="29" t="str">
        <f aca="false">IF(OR($J397="",N($E397)=0),"",$J397/$E397)</f>
        <v/>
      </c>
      <c r="N397" s="30" t="str">
        <f aca="false">IF($L397="","",IF($L397&gt;='Job Log'!$F$5,"On target","Under"))</f>
        <v/>
      </c>
    </row>
    <row r="398" customFormat="false" ht="15" hidden="false" customHeight="false" outlineLevel="0" collapsed="false">
      <c r="A398" s="19"/>
      <c r="B398" s="20"/>
      <c r="C398" s="20"/>
      <c r="D398" s="20"/>
      <c r="E398" s="21"/>
      <c r="F398" s="22"/>
      <c r="G398" s="22"/>
      <c r="H398" s="23" t="str">
        <f aca="false">IF(N($E398)=0,"",$E398*'Job Log'!$C$5)</f>
        <v/>
      </c>
      <c r="I398" s="23" t="str">
        <f aca="false">IF(N($F398)+N($G398)=0,"",N($F398)+N($G398))</f>
        <v/>
      </c>
      <c r="J398" s="23" t="str">
        <f aca="false">IF($I398="","",$I398-N($G398)-N($H398))</f>
        <v/>
      </c>
      <c r="K398" s="24" t="str">
        <f aca="false">IF(OR($I398="",N($I398)=0),"",$J398/$I398)</f>
        <v/>
      </c>
      <c r="L398" s="25" t="str">
        <f aca="false">IF(N($E398)=0,"",N($F398)/$E398)</f>
        <v/>
      </c>
      <c r="M398" s="25" t="str">
        <f aca="false">IF(OR($J398="",N($E398)=0),"",$J398/$E398)</f>
        <v/>
      </c>
      <c r="N398" s="26" t="str">
        <f aca="false">IF($L398="","",IF($L398&gt;='Job Log'!$F$5,"On target","Under"))</f>
        <v/>
      </c>
    </row>
    <row r="399" customFormat="false" ht="15" hidden="false" customHeight="false" outlineLevel="0" collapsed="false">
      <c r="A399" s="19"/>
      <c r="B399" s="20"/>
      <c r="C399" s="20"/>
      <c r="D399" s="20"/>
      <c r="E399" s="21"/>
      <c r="F399" s="22"/>
      <c r="G399" s="22"/>
      <c r="H399" s="27" t="str">
        <f aca="false">IF(N($E399)=0,"",$E399*'Job Log'!$C$5)</f>
        <v/>
      </c>
      <c r="I399" s="27" t="str">
        <f aca="false">IF(N($F399)+N($G399)=0,"",N($F399)+N($G399))</f>
        <v/>
      </c>
      <c r="J399" s="27" t="str">
        <f aca="false">IF($I399="","",$I399-N($G399)-N($H399))</f>
        <v/>
      </c>
      <c r="K399" s="28" t="str">
        <f aca="false">IF(OR($I399="",N($I399)=0),"",$J399/$I399)</f>
        <v/>
      </c>
      <c r="L399" s="29" t="str">
        <f aca="false">IF(N($E399)=0,"",N($F399)/$E399)</f>
        <v/>
      </c>
      <c r="M399" s="29" t="str">
        <f aca="false">IF(OR($J399="",N($E399)=0),"",$J399/$E399)</f>
        <v/>
      </c>
      <c r="N399" s="30" t="str">
        <f aca="false">IF($L399="","",IF($L399&gt;='Job Log'!$F$5,"On target","Under"))</f>
        <v/>
      </c>
    </row>
    <row r="400" customFormat="false" ht="15" hidden="false" customHeight="false" outlineLevel="0" collapsed="false">
      <c r="A400" s="19"/>
      <c r="B400" s="20"/>
      <c r="C400" s="20"/>
      <c r="D400" s="20"/>
      <c r="E400" s="21"/>
      <c r="F400" s="22"/>
      <c r="G400" s="22"/>
      <c r="H400" s="23" t="str">
        <f aca="false">IF(N($E400)=0,"",$E400*'Job Log'!$C$5)</f>
        <v/>
      </c>
      <c r="I400" s="23" t="str">
        <f aca="false">IF(N($F400)+N($G400)=0,"",N($F400)+N($G400))</f>
        <v/>
      </c>
      <c r="J400" s="23" t="str">
        <f aca="false">IF($I400="","",$I400-N($G400)-N($H400))</f>
        <v/>
      </c>
      <c r="K400" s="24" t="str">
        <f aca="false">IF(OR($I400="",N($I400)=0),"",$J400/$I400)</f>
        <v/>
      </c>
      <c r="L400" s="25" t="str">
        <f aca="false">IF(N($E400)=0,"",N($F400)/$E400)</f>
        <v/>
      </c>
      <c r="M400" s="25" t="str">
        <f aca="false">IF(OR($J400="",N($E400)=0),"",$J400/$E400)</f>
        <v/>
      </c>
      <c r="N400" s="26" t="str">
        <f aca="false">IF($L400="","",IF($L400&gt;='Job Log'!$F$5,"On target","Under"))</f>
        <v/>
      </c>
    </row>
    <row r="401" customFormat="false" ht="15" hidden="false" customHeight="false" outlineLevel="0" collapsed="false">
      <c r="A401" s="19"/>
      <c r="B401" s="20"/>
      <c r="C401" s="20"/>
      <c r="D401" s="20"/>
      <c r="E401" s="21"/>
      <c r="F401" s="22"/>
      <c r="G401" s="22"/>
      <c r="H401" s="27" t="str">
        <f aca="false">IF(N($E401)=0,"",$E401*'Job Log'!$C$5)</f>
        <v/>
      </c>
      <c r="I401" s="27" t="str">
        <f aca="false">IF(N($F401)+N($G401)=0,"",N($F401)+N($G401))</f>
        <v/>
      </c>
      <c r="J401" s="27" t="str">
        <f aca="false">IF($I401="","",$I401-N($G401)-N($H401))</f>
        <v/>
      </c>
      <c r="K401" s="28" t="str">
        <f aca="false">IF(OR($I401="",N($I401)=0),"",$J401/$I401)</f>
        <v/>
      </c>
      <c r="L401" s="29" t="str">
        <f aca="false">IF(N($E401)=0,"",N($F401)/$E401)</f>
        <v/>
      </c>
      <c r="M401" s="29" t="str">
        <f aca="false">IF(OR($J401="",N($E401)=0),"",$J401/$E401)</f>
        <v/>
      </c>
      <c r="N401" s="30" t="str">
        <f aca="false">IF($L401="","",IF($L401&gt;='Job Log'!$F$5,"On target","Under"))</f>
        <v/>
      </c>
    </row>
    <row r="402" customFormat="false" ht="15" hidden="false" customHeight="false" outlineLevel="0" collapsed="false">
      <c r="A402" s="19"/>
      <c r="B402" s="20"/>
      <c r="C402" s="20"/>
      <c r="D402" s="20"/>
      <c r="E402" s="21"/>
      <c r="F402" s="22"/>
      <c r="G402" s="22"/>
      <c r="H402" s="23" t="str">
        <f aca="false">IF(N($E402)=0,"",$E402*'Job Log'!$C$5)</f>
        <v/>
      </c>
      <c r="I402" s="23" t="str">
        <f aca="false">IF(N($F402)+N($G402)=0,"",N($F402)+N($G402))</f>
        <v/>
      </c>
      <c r="J402" s="23" t="str">
        <f aca="false">IF($I402="","",$I402-N($G402)-N($H402))</f>
        <v/>
      </c>
      <c r="K402" s="24" t="str">
        <f aca="false">IF(OR($I402="",N($I402)=0),"",$J402/$I402)</f>
        <v/>
      </c>
      <c r="L402" s="25" t="str">
        <f aca="false">IF(N($E402)=0,"",N($F402)/$E402)</f>
        <v/>
      </c>
      <c r="M402" s="25" t="str">
        <f aca="false">IF(OR($J402="",N($E402)=0),"",$J402/$E402)</f>
        <v/>
      </c>
      <c r="N402" s="26" t="str">
        <f aca="false">IF($L402="","",IF($L402&gt;='Job Log'!$F$5,"On target","Under"))</f>
        <v/>
      </c>
    </row>
    <row r="403" customFormat="false" ht="15" hidden="false" customHeight="false" outlineLevel="0" collapsed="false">
      <c r="A403" s="19"/>
      <c r="B403" s="20"/>
      <c r="C403" s="20"/>
      <c r="D403" s="20"/>
      <c r="E403" s="21"/>
      <c r="F403" s="22"/>
      <c r="G403" s="22"/>
      <c r="H403" s="27" t="str">
        <f aca="false">IF(N($E403)=0,"",$E403*'Job Log'!$C$5)</f>
        <v/>
      </c>
      <c r="I403" s="27" t="str">
        <f aca="false">IF(N($F403)+N($G403)=0,"",N($F403)+N($G403))</f>
        <v/>
      </c>
      <c r="J403" s="27" t="str">
        <f aca="false">IF($I403="","",$I403-N($G403)-N($H403))</f>
        <v/>
      </c>
      <c r="K403" s="28" t="str">
        <f aca="false">IF(OR($I403="",N($I403)=0),"",$J403/$I403)</f>
        <v/>
      </c>
      <c r="L403" s="29" t="str">
        <f aca="false">IF(N($E403)=0,"",N($F403)/$E403)</f>
        <v/>
      </c>
      <c r="M403" s="29" t="str">
        <f aca="false">IF(OR($J403="",N($E403)=0),"",$J403/$E403)</f>
        <v/>
      </c>
      <c r="N403" s="30" t="str">
        <f aca="false">IF($L403="","",IF($L403&gt;='Job Log'!$F$5,"On target","Under"))</f>
        <v/>
      </c>
    </row>
    <row r="404" customFormat="false" ht="15" hidden="false" customHeight="false" outlineLevel="0" collapsed="false">
      <c r="A404" s="19"/>
      <c r="B404" s="20"/>
      <c r="C404" s="20"/>
      <c r="D404" s="20"/>
      <c r="E404" s="21"/>
      <c r="F404" s="22"/>
      <c r="G404" s="22"/>
      <c r="H404" s="23" t="str">
        <f aca="false">IF(N($E404)=0,"",$E404*'Job Log'!$C$5)</f>
        <v/>
      </c>
      <c r="I404" s="23" t="str">
        <f aca="false">IF(N($F404)+N($G404)=0,"",N($F404)+N($G404))</f>
        <v/>
      </c>
      <c r="J404" s="23" t="str">
        <f aca="false">IF($I404="","",$I404-N($G404)-N($H404))</f>
        <v/>
      </c>
      <c r="K404" s="24" t="str">
        <f aca="false">IF(OR($I404="",N($I404)=0),"",$J404/$I404)</f>
        <v/>
      </c>
      <c r="L404" s="25" t="str">
        <f aca="false">IF(N($E404)=0,"",N($F404)/$E404)</f>
        <v/>
      </c>
      <c r="M404" s="25" t="str">
        <f aca="false">IF(OR($J404="",N($E404)=0),"",$J404/$E404)</f>
        <v/>
      </c>
      <c r="N404" s="26" t="str">
        <f aca="false">IF($L404="","",IF($L404&gt;='Job Log'!$F$5,"On target","Under"))</f>
        <v/>
      </c>
    </row>
    <row r="405" customFormat="false" ht="15" hidden="false" customHeight="false" outlineLevel="0" collapsed="false">
      <c r="A405" s="19"/>
      <c r="B405" s="20"/>
      <c r="C405" s="20"/>
      <c r="D405" s="20"/>
      <c r="E405" s="21"/>
      <c r="F405" s="22"/>
      <c r="G405" s="22"/>
      <c r="H405" s="27" t="str">
        <f aca="false">IF(N($E405)=0,"",$E405*'Job Log'!$C$5)</f>
        <v/>
      </c>
      <c r="I405" s="27" t="str">
        <f aca="false">IF(N($F405)+N($G405)=0,"",N($F405)+N($G405))</f>
        <v/>
      </c>
      <c r="J405" s="27" t="str">
        <f aca="false">IF($I405="","",$I405-N($G405)-N($H405))</f>
        <v/>
      </c>
      <c r="K405" s="28" t="str">
        <f aca="false">IF(OR($I405="",N($I405)=0),"",$J405/$I405)</f>
        <v/>
      </c>
      <c r="L405" s="29" t="str">
        <f aca="false">IF(N($E405)=0,"",N($F405)/$E405)</f>
        <v/>
      </c>
      <c r="M405" s="29" t="str">
        <f aca="false">IF(OR($J405="",N($E405)=0),"",$J405/$E405)</f>
        <v/>
      </c>
      <c r="N405" s="30" t="str">
        <f aca="false">IF($L405="","",IF($L405&gt;='Job Log'!$F$5,"On target","Under"))</f>
        <v/>
      </c>
    </row>
    <row r="406" customFormat="false" ht="15" hidden="false" customHeight="false" outlineLevel="0" collapsed="false">
      <c r="A406" s="19"/>
      <c r="B406" s="20"/>
      <c r="C406" s="20"/>
      <c r="D406" s="20"/>
      <c r="E406" s="21"/>
      <c r="F406" s="22"/>
      <c r="G406" s="22"/>
      <c r="H406" s="23" t="str">
        <f aca="false">IF(N($E406)=0,"",$E406*'Job Log'!$C$5)</f>
        <v/>
      </c>
      <c r="I406" s="23" t="str">
        <f aca="false">IF(N($F406)+N($G406)=0,"",N($F406)+N($G406))</f>
        <v/>
      </c>
      <c r="J406" s="23" t="str">
        <f aca="false">IF($I406="","",$I406-N($G406)-N($H406))</f>
        <v/>
      </c>
      <c r="K406" s="24" t="str">
        <f aca="false">IF(OR($I406="",N($I406)=0),"",$J406/$I406)</f>
        <v/>
      </c>
      <c r="L406" s="25" t="str">
        <f aca="false">IF(N($E406)=0,"",N($F406)/$E406)</f>
        <v/>
      </c>
      <c r="M406" s="25" t="str">
        <f aca="false">IF(OR($J406="",N($E406)=0),"",$J406/$E406)</f>
        <v/>
      </c>
      <c r="N406" s="26" t="str">
        <f aca="false">IF($L406="","",IF($L406&gt;='Job Log'!$F$5,"On target","Under"))</f>
        <v/>
      </c>
    </row>
    <row r="407" customFormat="false" ht="15" hidden="false" customHeight="false" outlineLevel="0" collapsed="false">
      <c r="A407" s="19"/>
      <c r="B407" s="20"/>
      <c r="C407" s="20"/>
      <c r="D407" s="20"/>
      <c r="E407" s="21"/>
      <c r="F407" s="22"/>
      <c r="G407" s="22"/>
      <c r="H407" s="27" t="str">
        <f aca="false">IF(N($E407)=0,"",$E407*'Job Log'!$C$5)</f>
        <v/>
      </c>
      <c r="I407" s="27" t="str">
        <f aca="false">IF(N($F407)+N($G407)=0,"",N($F407)+N($G407))</f>
        <v/>
      </c>
      <c r="J407" s="27" t="str">
        <f aca="false">IF($I407="","",$I407-N($G407)-N($H407))</f>
        <v/>
      </c>
      <c r="K407" s="28" t="str">
        <f aca="false">IF(OR($I407="",N($I407)=0),"",$J407/$I407)</f>
        <v/>
      </c>
      <c r="L407" s="29" t="str">
        <f aca="false">IF(N($E407)=0,"",N($F407)/$E407)</f>
        <v/>
      </c>
      <c r="M407" s="29" t="str">
        <f aca="false">IF(OR($J407="",N($E407)=0),"",$J407/$E407)</f>
        <v/>
      </c>
      <c r="N407" s="30" t="str">
        <f aca="false">IF($L407="","",IF($L407&gt;='Job Log'!$F$5,"On target","Under"))</f>
        <v/>
      </c>
    </row>
    <row r="408" customFormat="false" ht="15" hidden="false" customHeight="false" outlineLevel="0" collapsed="false">
      <c r="A408" s="19"/>
      <c r="B408" s="20"/>
      <c r="C408" s="20"/>
      <c r="D408" s="20"/>
      <c r="E408" s="21"/>
      <c r="F408" s="22"/>
      <c r="G408" s="22"/>
      <c r="H408" s="23" t="str">
        <f aca="false">IF(N($E408)=0,"",$E408*'Job Log'!$C$5)</f>
        <v/>
      </c>
      <c r="I408" s="23" t="str">
        <f aca="false">IF(N($F408)+N($G408)=0,"",N($F408)+N($G408))</f>
        <v/>
      </c>
      <c r="J408" s="23" t="str">
        <f aca="false">IF($I408="","",$I408-N($G408)-N($H408))</f>
        <v/>
      </c>
      <c r="K408" s="24" t="str">
        <f aca="false">IF(OR($I408="",N($I408)=0),"",$J408/$I408)</f>
        <v/>
      </c>
      <c r="L408" s="25" t="str">
        <f aca="false">IF(N($E408)=0,"",N($F408)/$E408)</f>
        <v/>
      </c>
      <c r="M408" s="25" t="str">
        <f aca="false">IF(OR($J408="",N($E408)=0),"",$J408/$E408)</f>
        <v/>
      </c>
      <c r="N408" s="26" t="str">
        <f aca="false">IF($L408="","",IF($L408&gt;='Job Log'!$F$5,"On target","Under"))</f>
        <v/>
      </c>
    </row>
    <row r="409" customFormat="false" ht="15" hidden="false" customHeight="false" outlineLevel="0" collapsed="false">
      <c r="A409" s="19"/>
      <c r="B409" s="20"/>
      <c r="C409" s="20"/>
      <c r="D409" s="20"/>
      <c r="E409" s="21"/>
      <c r="F409" s="22"/>
      <c r="G409" s="22"/>
      <c r="H409" s="27" t="str">
        <f aca="false">IF(N($E409)=0,"",$E409*'Job Log'!$C$5)</f>
        <v/>
      </c>
      <c r="I409" s="27" t="str">
        <f aca="false">IF(N($F409)+N($G409)=0,"",N($F409)+N($G409))</f>
        <v/>
      </c>
      <c r="J409" s="27" t="str">
        <f aca="false">IF($I409="","",$I409-N($G409)-N($H409))</f>
        <v/>
      </c>
      <c r="K409" s="28" t="str">
        <f aca="false">IF(OR($I409="",N($I409)=0),"",$J409/$I409)</f>
        <v/>
      </c>
      <c r="L409" s="29" t="str">
        <f aca="false">IF(N($E409)=0,"",N($F409)/$E409)</f>
        <v/>
      </c>
      <c r="M409" s="29" t="str">
        <f aca="false">IF(OR($J409="",N($E409)=0),"",$J409/$E409)</f>
        <v/>
      </c>
      <c r="N409" s="30" t="str">
        <f aca="false">IF($L409="","",IF($L409&gt;='Job Log'!$F$5,"On target","Under"))</f>
        <v/>
      </c>
    </row>
    <row r="410" customFormat="false" ht="15" hidden="false" customHeight="false" outlineLevel="0" collapsed="false">
      <c r="A410" s="19"/>
      <c r="B410" s="20"/>
      <c r="C410" s="20"/>
      <c r="D410" s="20"/>
      <c r="E410" s="21"/>
      <c r="F410" s="22"/>
      <c r="G410" s="22"/>
      <c r="H410" s="23" t="str">
        <f aca="false">IF(N($E410)=0,"",$E410*'Job Log'!$C$5)</f>
        <v/>
      </c>
      <c r="I410" s="23" t="str">
        <f aca="false">IF(N($F410)+N($G410)=0,"",N($F410)+N($G410))</f>
        <v/>
      </c>
      <c r="J410" s="23" t="str">
        <f aca="false">IF($I410="","",$I410-N($G410)-N($H410))</f>
        <v/>
      </c>
      <c r="K410" s="24" t="str">
        <f aca="false">IF(OR($I410="",N($I410)=0),"",$J410/$I410)</f>
        <v/>
      </c>
      <c r="L410" s="25" t="str">
        <f aca="false">IF(N($E410)=0,"",N($F410)/$E410)</f>
        <v/>
      </c>
      <c r="M410" s="25" t="str">
        <f aca="false">IF(OR($J410="",N($E410)=0),"",$J410/$E410)</f>
        <v/>
      </c>
      <c r="N410" s="26" t="str">
        <f aca="false">IF($L410="","",IF($L410&gt;='Job Log'!$F$5,"On target","Under"))</f>
        <v/>
      </c>
    </row>
    <row r="411" customFormat="false" ht="15" hidden="false" customHeight="false" outlineLevel="0" collapsed="false">
      <c r="A411" s="19"/>
      <c r="B411" s="20"/>
      <c r="C411" s="20"/>
      <c r="D411" s="20"/>
      <c r="E411" s="21"/>
      <c r="F411" s="22"/>
      <c r="G411" s="22"/>
      <c r="H411" s="27" t="str">
        <f aca="false">IF(N($E411)=0,"",$E411*'Job Log'!$C$5)</f>
        <v/>
      </c>
      <c r="I411" s="27" t="str">
        <f aca="false">IF(N($F411)+N($G411)=0,"",N($F411)+N($G411))</f>
        <v/>
      </c>
      <c r="J411" s="27" t="str">
        <f aca="false">IF($I411="","",$I411-N($G411)-N($H411))</f>
        <v/>
      </c>
      <c r="K411" s="28" t="str">
        <f aca="false">IF(OR($I411="",N($I411)=0),"",$J411/$I411)</f>
        <v/>
      </c>
      <c r="L411" s="29" t="str">
        <f aca="false">IF(N($E411)=0,"",N($F411)/$E411)</f>
        <v/>
      </c>
      <c r="M411" s="29" t="str">
        <f aca="false">IF(OR($J411="",N($E411)=0),"",$J411/$E411)</f>
        <v/>
      </c>
      <c r="N411" s="30" t="str">
        <f aca="false">IF($L411="","",IF($L411&gt;='Job Log'!$F$5,"On target","Under"))</f>
        <v/>
      </c>
    </row>
    <row r="412" customFormat="false" ht="15" hidden="false" customHeight="false" outlineLevel="0" collapsed="false">
      <c r="A412" s="19"/>
      <c r="B412" s="20"/>
      <c r="C412" s="20"/>
      <c r="D412" s="20"/>
      <c r="E412" s="21"/>
      <c r="F412" s="22"/>
      <c r="G412" s="22"/>
      <c r="H412" s="23" t="str">
        <f aca="false">IF(N($E412)=0,"",$E412*'Job Log'!$C$5)</f>
        <v/>
      </c>
      <c r="I412" s="23" t="str">
        <f aca="false">IF(N($F412)+N($G412)=0,"",N($F412)+N($G412))</f>
        <v/>
      </c>
      <c r="J412" s="23" t="str">
        <f aca="false">IF($I412="","",$I412-N($G412)-N($H412))</f>
        <v/>
      </c>
      <c r="K412" s="24" t="str">
        <f aca="false">IF(OR($I412="",N($I412)=0),"",$J412/$I412)</f>
        <v/>
      </c>
      <c r="L412" s="25" t="str">
        <f aca="false">IF(N($E412)=0,"",N($F412)/$E412)</f>
        <v/>
      </c>
      <c r="M412" s="25" t="str">
        <f aca="false">IF(OR($J412="",N($E412)=0),"",$J412/$E412)</f>
        <v/>
      </c>
      <c r="N412" s="26" t="str">
        <f aca="false">IF($L412="","",IF($L412&gt;='Job Log'!$F$5,"On target","Under"))</f>
        <v/>
      </c>
    </row>
    <row r="413" customFormat="false" ht="15" hidden="false" customHeight="false" outlineLevel="0" collapsed="false">
      <c r="A413" s="19"/>
      <c r="B413" s="20"/>
      <c r="C413" s="20"/>
      <c r="D413" s="20"/>
      <c r="E413" s="21"/>
      <c r="F413" s="22"/>
      <c r="G413" s="22"/>
      <c r="H413" s="27" t="str">
        <f aca="false">IF(N($E413)=0,"",$E413*'Job Log'!$C$5)</f>
        <v/>
      </c>
      <c r="I413" s="27" t="str">
        <f aca="false">IF(N($F413)+N($G413)=0,"",N($F413)+N($G413))</f>
        <v/>
      </c>
      <c r="J413" s="27" t="str">
        <f aca="false">IF($I413="","",$I413-N($G413)-N($H413))</f>
        <v/>
      </c>
      <c r="K413" s="28" t="str">
        <f aca="false">IF(OR($I413="",N($I413)=0),"",$J413/$I413)</f>
        <v/>
      </c>
      <c r="L413" s="29" t="str">
        <f aca="false">IF(N($E413)=0,"",N($F413)/$E413)</f>
        <v/>
      </c>
      <c r="M413" s="29" t="str">
        <f aca="false">IF(OR($J413="",N($E413)=0),"",$J413/$E413)</f>
        <v/>
      </c>
      <c r="N413" s="30" t="str">
        <f aca="false">IF($L413="","",IF($L413&gt;='Job Log'!$F$5,"On target","Under"))</f>
        <v/>
      </c>
    </row>
    <row r="414" customFormat="false" ht="15" hidden="false" customHeight="false" outlineLevel="0" collapsed="false">
      <c r="A414" s="19"/>
      <c r="B414" s="20"/>
      <c r="C414" s="20"/>
      <c r="D414" s="20"/>
      <c r="E414" s="21"/>
      <c r="F414" s="22"/>
      <c r="G414" s="22"/>
      <c r="H414" s="23" t="str">
        <f aca="false">IF(N($E414)=0,"",$E414*'Job Log'!$C$5)</f>
        <v/>
      </c>
      <c r="I414" s="23" t="str">
        <f aca="false">IF(N($F414)+N($G414)=0,"",N($F414)+N($G414))</f>
        <v/>
      </c>
      <c r="J414" s="23" t="str">
        <f aca="false">IF($I414="","",$I414-N($G414)-N($H414))</f>
        <v/>
      </c>
      <c r="K414" s="24" t="str">
        <f aca="false">IF(OR($I414="",N($I414)=0),"",$J414/$I414)</f>
        <v/>
      </c>
      <c r="L414" s="25" t="str">
        <f aca="false">IF(N($E414)=0,"",N($F414)/$E414)</f>
        <v/>
      </c>
      <c r="M414" s="25" t="str">
        <f aca="false">IF(OR($J414="",N($E414)=0),"",$J414/$E414)</f>
        <v/>
      </c>
      <c r="N414" s="26" t="str">
        <f aca="false">IF($L414="","",IF($L414&gt;='Job Log'!$F$5,"On target","Under"))</f>
        <v/>
      </c>
    </row>
    <row r="415" customFormat="false" ht="15" hidden="false" customHeight="false" outlineLevel="0" collapsed="false">
      <c r="A415" s="19"/>
      <c r="B415" s="20"/>
      <c r="C415" s="20"/>
      <c r="D415" s="20"/>
      <c r="E415" s="21"/>
      <c r="F415" s="22"/>
      <c r="G415" s="22"/>
      <c r="H415" s="27" t="str">
        <f aca="false">IF(N($E415)=0,"",$E415*'Job Log'!$C$5)</f>
        <v/>
      </c>
      <c r="I415" s="27" t="str">
        <f aca="false">IF(N($F415)+N($G415)=0,"",N($F415)+N($G415))</f>
        <v/>
      </c>
      <c r="J415" s="27" t="str">
        <f aca="false">IF($I415="","",$I415-N($G415)-N($H415))</f>
        <v/>
      </c>
      <c r="K415" s="28" t="str">
        <f aca="false">IF(OR($I415="",N($I415)=0),"",$J415/$I415)</f>
        <v/>
      </c>
      <c r="L415" s="29" t="str">
        <f aca="false">IF(N($E415)=0,"",N($F415)/$E415)</f>
        <v/>
      </c>
      <c r="M415" s="29" t="str">
        <f aca="false">IF(OR($J415="",N($E415)=0),"",$J415/$E415)</f>
        <v/>
      </c>
      <c r="N415" s="30" t="str">
        <f aca="false">IF($L415="","",IF($L415&gt;='Job Log'!$F$5,"On target","Under"))</f>
        <v/>
      </c>
    </row>
    <row r="416" customFormat="false" ht="15" hidden="false" customHeight="false" outlineLevel="0" collapsed="false">
      <c r="A416" s="19"/>
      <c r="B416" s="20"/>
      <c r="C416" s="20"/>
      <c r="D416" s="20"/>
      <c r="E416" s="21"/>
      <c r="F416" s="22"/>
      <c r="G416" s="22"/>
      <c r="H416" s="23" t="str">
        <f aca="false">IF(N($E416)=0,"",$E416*'Job Log'!$C$5)</f>
        <v/>
      </c>
      <c r="I416" s="23" t="str">
        <f aca="false">IF(N($F416)+N($G416)=0,"",N($F416)+N($G416))</f>
        <v/>
      </c>
      <c r="J416" s="23" t="str">
        <f aca="false">IF($I416="","",$I416-N($G416)-N($H416))</f>
        <v/>
      </c>
      <c r="K416" s="24" t="str">
        <f aca="false">IF(OR($I416="",N($I416)=0),"",$J416/$I416)</f>
        <v/>
      </c>
      <c r="L416" s="25" t="str">
        <f aca="false">IF(N($E416)=0,"",N($F416)/$E416)</f>
        <v/>
      </c>
      <c r="M416" s="25" t="str">
        <f aca="false">IF(OR($J416="",N($E416)=0),"",$J416/$E416)</f>
        <v/>
      </c>
      <c r="N416" s="26" t="str">
        <f aca="false">IF($L416="","",IF($L416&gt;='Job Log'!$F$5,"On target","Under"))</f>
        <v/>
      </c>
    </row>
    <row r="417" customFormat="false" ht="15" hidden="false" customHeight="false" outlineLevel="0" collapsed="false">
      <c r="A417" s="19"/>
      <c r="B417" s="20"/>
      <c r="C417" s="20"/>
      <c r="D417" s="20"/>
      <c r="E417" s="21"/>
      <c r="F417" s="22"/>
      <c r="G417" s="22"/>
      <c r="H417" s="27" t="str">
        <f aca="false">IF(N($E417)=0,"",$E417*'Job Log'!$C$5)</f>
        <v/>
      </c>
      <c r="I417" s="27" t="str">
        <f aca="false">IF(N($F417)+N($G417)=0,"",N($F417)+N($G417))</f>
        <v/>
      </c>
      <c r="J417" s="27" t="str">
        <f aca="false">IF($I417="","",$I417-N($G417)-N($H417))</f>
        <v/>
      </c>
      <c r="K417" s="28" t="str">
        <f aca="false">IF(OR($I417="",N($I417)=0),"",$J417/$I417)</f>
        <v/>
      </c>
      <c r="L417" s="29" t="str">
        <f aca="false">IF(N($E417)=0,"",N($F417)/$E417)</f>
        <v/>
      </c>
      <c r="M417" s="29" t="str">
        <f aca="false">IF(OR($J417="",N($E417)=0),"",$J417/$E417)</f>
        <v/>
      </c>
      <c r="N417" s="30" t="str">
        <f aca="false">IF($L417="","",IF($L417&gt;='Job Log'!$F$5,"On target","Under"))</f>
        <v/>
      </c>
    </row>
    <row r="418" customFormat="false" ht="15" hidden="false" customHeight="false" outlineLevel="0" collapsed="false">
      <c r="A418" s="19"/>
      <c r="B418" s="20"/>
      <c r="C418" s="20"/>
      <c r="D418" s="20"/>
      <c r="E418" s="21"/>
      <c r="F418" s="22"/>
      <c r="G418" s="22"/>
      <c r="H418" s="23" t="str">
        <f aca="false">IF(N($E418)=0,"",$E418*'Job Log'!$C$5)</f>
        <v/>
      </c>
      <c r="I418" s="23" t="str">
        <f aca="false">IF(N($F418)+N($G418)=0,"",N($F418)+N($G418))</f>
        <v/>
      </c>
      <c r="J418" s="23" t="str">
        <f aca="false">IF($I418="","",$I418-N($G418)-N($H418))</f>
        <v/>
      </c>
      <c r="K418" s="24" t="str">
        <f aca="false">IF(OR($I418="",N($I418)=0),"",$J418/$I418)</f>
        <v/>
      </c>
      <c r="L418" s="25" t="str">
        <f aca="false">IF(N($E418)=0,"",N($F418)/$E418)</f>
        <v/>
      </c>
      <c r="M418" s="25" t="str">
        <f aca="false">IF(OR($J418="",N($E418)=0),"",$J418/$E418)</f>
        <v/>
      </c>
      <c r="N418" s="26" t="str">
        <f aca="false">IF($L418="","",IF($L418&gt;='Job Log'!$F$5,"On target","Under"))</f>
        <v/>
      </c>
    </row>
    <row r="419" customFormat="false" ht="15" hidden="false" customHeight="false" outlineLevel="0" collapsed="false">
      <c r="A419" s="19"/>
      <c r="B419" s="20"/>
      <c r="C419" s="20"/>
      <c r="D419" s="20"/>
      <c r="E419" s="21"/>
      <c r="F419" s="22"/>
      <c r="G419" s="22"/>
      <c r="H419" s="27" t="str">
        <f aca="false">IF(N($E419)=0,"",$E419*'Job Log'!$C$5)</f>
        <v/>
      </c>
      <c r="I419" s="27" t="str">
        <f aca="false">IF(N($F419)+N($G419)=0,"",N($F419)+N($G419))</f>
        <v/>
      </c>
      <c r="J419" s="27" t="str">
        <f aca="false">IF($I419="","",$I419-N($G419)-N($H419))</f>
        <v/>
      </c>
      <c r="K419" s="28" t="str">
        <f aca="false">IF(OR($I419="",N($I419)=0),"",$J419/$I419)</f>
        <v/>
      </c>
      <c r="L419" s="29" t="str">
        <f aca="false">IF(N($E419)=0,"",N($F419)/$E419)</f>
        <v/>
      </c>
      <c r="M419" s="29" t="str">
        <f aca="false">IF(OR($J419="",N($E419)=0),"",$J419/$E419)</f>
        <v/>
      </c>
      <c r="N419" s="30" t="str">
        <f aca="false">IF($L419="","",IF($L419&gt;='Job Log'!$F$5,"On target","Under"))</f>
        <v/>
      </c>
    </row>
    <row r="420" customFormat="false" ht="15" hidden="false" customHeight="false" outlineLevel="0" collapsed="false">
      <c r="A420" s="19"/>
      <c r="B420" s="20"/>
      <c r="C420" s="20"/>
      <c r="D420" s="20"/>
      <c r="E420" s="21"/>
      <c r="F420" s="22"/>
      <c r="G420" s="22"/>
      <c r="H420" s="23" t="str">
        <f aca="false">IF(N($E420)=0,"",$E420*'Job Log'!$C$5)</f>
        <v/>
      </c>
      <c r="I420" s="23" t="str">
        <f aca="false">IF(N($F420)+N($G420)=0,"",N($F420)+N($G420))</f>
        <v/>
      </c>
      <c r="J420" s="23" t="str">
        <f aca="false">IF($I420="","",$I420-N($G420)-N($H420))</f>
        <v/>
      </c>
      <c r="K420" s="24" t="str">
        <f aca="false">IF(OR($I420="",N($I420)=0),"",$J420/$I420)</f>
        <v/>
      </c>
      <c r="L420" s="25" t="str">
        <f aca="false">IF(N($E420)=0,"",N($F420)/$E420)</f>
        <v/>
      </c>
      <c r="M420" s="25" t="str">
        <f aca="false">IF(OR($J420="",N($E420)=0),"",$J420/$E420)</f>
        <v/>
      </c>
      <c r="N420" s="26" t="str">
        <f aca="false">IF($L420="","",IF($L420&gt;='Job Log'!$F$5,"On target","Under"))</f>
        <v/>
      </c>
    </row>
    <row r="421" customFormat="false" ht="15" hidden="false" customHeight="false" outlineLevel="0" collapsed="false">
      <c r="A421" s="19"/>
      <c r="B421" s="20"/>
      <c r="C421" s="20"/>
      <c r="D421" s="20"/>
      <c r="E421" s="21"/>
      <c r="F421" s="22"/>
      <c r="G421" s="22"/>
      <c r="H421" s="27" t="str">
        <f aca="false">IF(N($E421)=0,"",$E421*'Job Log'!$C$5)</f>
        <v/>
      </c>
      <c r="I421" s="27" t="str">
        <f aca="false">IF(N($F421)+N($G421)=0,"",N($F421)+N($G421))</f>
        <v/>
      </c>
      <c r="J421" s="27" t="str">
        <f aca="false">IF($I421="","",$I421-N($G421)-N($H421))</f>
        <v/>
      </c>
      <c r="K421" s="28" t="str">
        <f aca="false">IF(OR($I421="",N($I421)=0),"",$J421/$I421)</f>
        <v/>
      </c>
      <c r="L421" s="29" t="str">
        <f aca="false">IF(N($E421)=0,"",N($F421)/$E421)</f>
        <v/>
      </c>
      <c r="M421" s="29" t="str">
        <f aca="false">IF(OR($J421="",N($E421)=0),"",$J421/$E421)</f>
        <v/>
      </c>
      <c r="N421" s="30" t="str">
        <f aca="false">IF($L421="","",IF($L421&gt;='Job Log'!$F$5,"On target","Under"))</f>
        <v/>
      </c>
    </row>
    <row r="422" customFormat="false" ht="15" hidden="false" customHeight="false" outlineLevel="0" collapsed="false">
      <c r="A422" s="19"/>
      <c r="B422" s="20"/>
      <c r="C422" s="20"/>
      <c r="D422" s="20"/>
      <c r="E422" s="21"/>
      <c r="F422" s="22"/>
      <c r="G422" s="22"/>
      <c r="H422" s="23" t="str">
        <f aca="false">IF(N($E422)=0,"",$E422*'Job Log'!$C$5)</f>
        <v/>
      </c>
      <c r="I422" s="23" t="str">
        <f aca="false">IF(N($F422)+N($G422)=0,"",N($F422)+N($G422))</f>
        <v/>
      </c>
      <c r="J422" s="23" t="str">
        <f aca="false">IF($I422="","",$I422-N($G422)-N($H422))</f>
        <v/>
      </c>
      <c r="K422" s="24" t="str">
        <f aca="false">IF(OR($I422="",N($I422)=0),"",$J422/$I422)</f>
        <v/>
      </c>
      <c r="L422" s="25" t="str">
        <f aca="false">IF(N($E422)=0,"",N($F422)/$E422)</f>
        <v/>
      </c>
      <c r="M422" s="25" t="str">
        <f aca="false">IF(OR($J422="",N($E422)=0),"",$J422/$E422)</f>
        <v/>
      </c>
      <c r="N422" s="26" t="str">
        <f aca="false">IF($L422="","",IF($L422&gt;='Job Log'!$F$5,"On target","Under"))</f>
        <v/>
      </c>
    </row>
    <row r="423" customFormat="false" ht="15" hidden="false" customHeight="false" outlineLevel="0" collapsed="false">
      <c r="A423" s="19"/>
      <c r="B423" s="20"/>
      <c r="C423" s="20"/>
      <c r="D423" s="20"/>
      <c r="E423" s="21"/>
      <c r="F423" s="22"/>
      <c r="G423" s="22"/>
      <c r="H423" s="27" t="str">
        <f aca="false">IF(N($E423)=0,"",$E423*'Job Log'!$C$5)</f>
        <v/>
      </c>
      <c r="I423" s="27" t="str">
        <f aca="false">IF(N($F423)+N($G423)=0,"",N($F423)+N($G423))</f>
        <v/>
      </c>
      <c r="J423" s="27" t="str">
        <f aca="false">IF($I423="","",$I423-N($G423)-N($H423))</f>
        <v/>
      </c>
      <c r="K423" s="28" t="str">
        <f aca="false">IF(OR($I423="",N($I423)=0),"",$J423/$I423)</f>
        <v/>
      </c>
      <c r="L423" s="29" t="str">
        <f aca="false">IF(N($E423)=0,"",N($F423)/$E423)</f>
        <v/>
      </c>
      <c r="M423" s="29" t="str">
        <f aca="false">IF(OR($J423="",N($E423)=0),"",$J423/$E423)</f>
        <v/>
      </c>
      <c r="N423" s="30" t="str">
        <f aca="false">IF($L423="","",IF($L423&gt;='Job Log'!$F$5,"On target","Under"))</f>
        <v/>
      </c>
    </row>
    <row r="424" customFormat="false" ht="15" hidden="false" customHeight="false" outlineLevel="0" collapsed="false">
      <c r="A424" s="19"/>
      <c r="B424" s="20"/>
      <c r="C424" s="20"/>
      <c r="D424" s="20"/>
      <c r="E424" s="21"/>
      <c r="F424" s="22"/>
      <c r="G424" s="22"/>
      <c r="H424" s="23" t="str">
        <f aca="false">IF(N($E424)=0,"",$E424*'Job Log'!$C$5)</f>
        <v/>
      </c>
      <c r="I424" s="23" t="str">
        <f aca="false">IF(N($F424)+N($G424)=0,"",N($F424)+N($G424))</f>
        <v/>
      </c>
      <c r="J424" s="23" t="str">
        <f aca="false">IF($I424="","",$I424-N($G424)-N($H424))</f>
        <v/>
      </c>
      <c r="K424" s="24" t="str">
        <f aca="false">IF(OR($I424="",N($I424)=0),"",$J424/$I424)</f>
        <v/>
      </c>
      <c r="L424" s="25" t="str">
        <f aca="false">IF(N($E424)=0,"",N($F424)/$E424)</f>
        <v/>
      </c>
      <c r="M424" s="25" t="str">
        <f aca="false">IF(OR($J424="",N($E424)=0),"",$J424/$E424)</f>
        <v/>
      </c>
      <c r="N424" s="26" t="str">
        <f aca="false">IF($L424="","",IF($L424&gt;='Job Log'!$F$5,"On target","Under"))</f>
        <v/>
      </c>
    </row>
    <row r="425" customFormat="false" ht="15" hidden="false" customHeight="false" outlineLevel="0" collapsed="false">
      <c r="A425" s="19"/>
      <c r="B425" s="20"/>
      <c r="C425" s="20"/>
      <c r="D425" s="20"/>
      <c r="E425" s="21"/>
      <c r="F425" s="22"/>
      <c r="G425" s="22"/>
      <c r="H425" s="27" t="str">
        <f aca="false">IF(N($E425)=0,"",$E425*'Job Log'!$C$5)</f>
        <v/>
      </c>
      <c r="I425" s="27" t="str">
        <f aca="false">IF(N($F425)+N($G425)=0,"",N($F425)+N($G425))</f>
        <v/>
      </c>
      <c r="J425" s="27" t="str">
        <f aca="false">IF($I425="","",$I425-N($G425)-N($H425))</f>
        <v/>
      </c>
      <c r="K425" s="28" t="str">
        <f aca="false">IF(OR($I425="",N($I425)=0),"",$J425/$I425)</f>
        <v/>
      </c>
      <c r="L425" s="29" t="str">
        <f aca="false">IF(N($E425)=0,"",N($F425)/$E425)</f>
        <v/>
      </c>
      <c r="M425" s="29" t="str">
        <f aca="false">IF(OR($J425="",N($E425)=0),"",$J425/$E425)</f>
        <v/>
      </c>
      <c r="N425" s="30" t="str">
        <f aca="false">IF($L425="","",IF($L425&gt;='Job Log'!$F$5,"On target","Under"))</f>
        <v/>
      </c>
    </row>
    <row r="426" customFormat="false" ht="15" hidden="false" customHeight="false" outlineLevel="0" collapsed="false">
      <c r="A426" s="19"/>
      <c r="B426" s="20"/>
      <c r="C426" s="20"/>
      <c r="D426" s="20"/>
      <c r="E426" s="21"/>
      <c r="F426" s="22"/>
      <c r="G426" s="22"/>
      <c r="H426" s="23" t="str">
        <f aca="false">IF(N($E426)=0,"",$E426*'Job Log'!$C$5)</f>
        <v/>
      </c>
      <c r="I426" s="23" t="str">
        <f aca="false">IF(N($F426)+N($G426)=0,"",N($F426)+N($G426))</f>
        <v/>
      </c>
      <c r="J426" s="23" t="str">
        <f aca="false">IF($I426="","",$I426-N($G426)-N($H426))</f>
        <v/>
      </c>
      <c r="K426" s="24" t="str">
        <f aca="false">IF(OR($I426="",N($I426)=0),"",$J426/$I426)</f>
        <v/>
      </c>
      <c r="L426" s="25" t="str">
        <f aca="false">IF(N($E426)=0,"",N($F426)/$E426)</f>
        <v/>
      </c>
      <c r="M426" s="25" t="str">
        <f aca="false">IF(OR($J426="",N($E426)=0),"",$J426/$E426)</f>
        <v/>
      </c>
      <c r="N426" s="26" t="str">
        <f aca="false">IF($L426="","",IF($L426&gt;='Job Log'!$F$5,"On target","Under"))</f>
        <v/>
      </c>
    </row>
    <row r="427" customFormat="false" ht="15" hidden="false" customHeight="false" outlineLevel="0" collapsed="false">
      <c r="A427" s="19"/>
      <c r="B427" s="20"/>
      <c r="C427" s="20"/>
      <c r="D427" s="20"/>
      <c r="E427" s="21"/>
      <c r="F427" s="22"/>
      <c r="G427" s="22"/>
      <c r="H427" s="27" t="str">
        <f aca="false">IF(N($E427)=0,"",$E427*'Job Log'!$C$5)</f>
        <v/>
      </c>
      <c r="I427" s="27" t="str">
        <f aca="false">IF(N($F427)+N($G427)=0,"",N($F427)+N($G427))</f>
        <v/>
      </c>
      <c r="J427" s="27" t="str">
        <f aca="false">IF($I427="","",$I427-N($G427)-N($H427))</f>
        <v/>
      </c>
      <c r="K427" s="28" t="str">
        <f aca="false">IF(OR($I427="",N($I427)=0),"",$J427/$I427)</f>
        <v/>
      </c>
      <c r="L427" s="29" t="str">
        <f aca="false">IF(N($E427)=0,"",N($F427)/$E427)</f>
        <v/>
      </c>
      <c r="M427" s="29" t="str">
        <f aca="false">IF(OR($J427="",N($E427)=0),"",$J427/$E427)</f>
        <v/>
      </c>
      <c r="N427" s="30" t="str">
        <f aca="false">IF($L427="","",IF($L427&gt;='Job Log'!$F$5,"On target","Under"))</f>
        <v/>
      </c>
    </row>
    <row r="428" customFormat="false" ht="15" hidden="false" customHeight="false" outlineLevel="0" collapsed="false">
      <c r="A428" s="19"/>
      <c r="B428" s="20"/>
      <c r="C428" s="20"/>
      <c r="D428" s="20"/>
      <c r="E428" s="21"/>
      <c r="F428" s="22"/>
      <c r="G428" s="22"/>
      <c r="H428" s="23" t="str">
        <f aca="false">IF(N($E428)=0,"",$E428*'Job Log'!$C$5)</f>
        <v/>
      </c>
      <c r="I428" s="23" t="str">
        <f aca="false">IF(N($F428)+N($G428)=0,"",N($F428)+N($G428))</f>
        <v/>
      </c>
      <c r="J428" s="23" t="str">
        <f aca="false">IF($I428="","",$I428-N($G428)-N($H428))</f>
        <v/>
      </c>
      <c r="K428" s="24" t="str">
        <f aca="false">IF(OR($I428="",N($I428)=0),"",$J428/$I428)</f>
        <v/>
      </c>
      <c r="L428" s="25" t="str">
        <f aca="false">IF(N($E428)=0,"",N($F428)/$E428)</f>
        <v/>
      </c>
      <c r="M428" s="25" t="str">
        <f aca="false">IF(OR($J428="",N($E428)=0),"",$J428/$E428)</f>
        <v/>
      </c>
      <c r="N428" s="26" t="str">
        <f aca="false">IF($L428="","",IF($L428&gt;='Job Log'!$F$5,"On target","Under"))</f>
        <v/>
      </c>
    </row>
    <row r="429" customFormat="false" ht="15" hidden="false" customHeight="false" outlineLevel="0" collapsed="false">
      <c r="A429" s="19"/>
      <c r="B429" s="20"/>
      <c r="C429" s="20"/>
      <c r="D429" s="20"/>
      <c r="E429" s="21"/>
      <c r="F429" s="22"/>
      <c r="G429" s="22"/>
      <c r="H429" s="27" t="str">
        <f aca="false">IF(N($E429)=0,"",$E429*'Job Log'!$C$5)</f>
        <v/>
      </c>
      <c r="I429" s="27" t="str">
        <f aca="false">IF(N($F429)+N($G429)=0,"",N($F429)+N($G429))</f>
        <v/>
      </c>
      <c r="J429" s="27" t="str">
        <f aca="false">IF($I429="","",$I429-N($G429)-N($H429))</f>
        <v/>
      </c>
      <c r="K429" s="28" t="str">
        <f aca="false">IF(OR($I429="",N($I429)=0),"",$J429/$I429)</f>
        <v/>
      </c>
      <c r="L429" s="29" t="str">
        <f aca="false">IF(N($E429)=0,"",N($F429)/$E429)</f>
        <v/>
      </c>
      <c r="M429" s="29" t="str">
        <f aca="false">IF(OR($J429="",N($E429)=0),"",$J429/$E429)</f>
        <v/>
      </c>
      <c r="N429" s="30" t="str">
        <f aca="false">IF($L429="","",IF($L429&gt;='Job Log'!$F$5,"On target","Under"))</f>
        <v/>
      </c>
    </row>
    <row r="430" customFormat="false" ht="15" hidden="false" customHeight="false" outlineLevel="0" collapsed="false">
      <c r="A430" s="19"/>
      <c r="B430" s="20"/>
      <c r="C430" s="20"/>
      <c r="D430" s="20"/>
      <c r="E430" s="21"/>
      <c r="F430" s="22"/>
      <c r="G430" s="22"/>
      <c r="H430" s="23" t="str">
        <f aca="false">IF(N($E430)=0,"",$E430*'Job Log'!$C$5)</f>
        <v/>
      </c>
      <c r="I430" s="23" t="str">
        <f aca="false">IF(N($F430)+N($G430)=0,"",N($F430)+N($G430))</f>
        <v/>
      </c>
      <c r="J430" s="23" t="str">
        <f aca="false">IF($I430="","",$I430-N($G430)-N($H430))</f>
        <v/>
      </c>
      <c r="K430" s="24" t="str">
        <f aca="false">IF(OR($I430="",N($I430)=0),"",$J430/$I430)</f>
        <v/>
      </c>
      <c r="L430" s="25" t="str">
        <f aca="false">IF(N($E430)=0,"",N($F430)/$E430)</f>
        <v/>
      </c>
      <c r="M430" s="25" t="str">
        <f aca="false">IF(OR($J430="",N($E430)=0),"",$J430/$E430)</f>
        <v/>
      </c>
      <c r="N430" s="26" t="str">
        <f aca="false">IF($L430="","",IF($L430&gt;='Job Log'!$F$5,"On target","Under"))</f>
        <v/>
      </c>
    </row>
    <row r="431" customFormat="false" ht="15" hidden="false" customHeight="false" outlineLevel="0" collapsed="false">
      <c r="A431" s="19"/>
      <c r="B431" s="20"/>
      <c r="C431" s="20"/>
      <c r="D431" s="20"/>
      <c r="E431" s="21"/>
      <c r="F431" s="22"/>
      <c r="G431" s="22"/>
      <c r="H431" s="27" t="str">
        <f aca="false">IF(N($E431)=0,"",$E431*'Job Log'!$C$5)</f>
        <v/>
      </c>
      <c r="I431" s="27" t="str">
        <f aca="false">IF(N($F431)+N($G431)=0,"",N($F431)+N($G431))</f>
        <v/>
      </c>
      <c r="J431" s="27" t="str">
        <f aca="false">IF($I431="","",$I431-N($G431)-N($H431))</f>
        <v/>
      </c>
      <c r="K431" s="28" t="str">
        <f aca="false">IF(OR($I431="",N($I431)=0),"",$J431/$I431)</f>
        <v/>
      </c>
      <c r="L431" s="29" t="str">
        <f aca="false">IF(N($E431)=0,"",N($F431)/$E431)</f>
        <v/>
      </c>
      <c r="M431" s="29" t="str">
        <f aca="false">IF(OR($J431="",N($E431)=0),"",$J431/$E431)</f>
        <v/>
      </c>
      <c r="N431" s="30" t="str">
        <f aca="false">IF($L431="","",IF($L431&gt;='Job Log'!$F$5,"On target","Under"))</f>
        <v/>
      </c>
    </row>
    <row r="432" customFormat="false" ht="15" hidden="false" customHeight="false" outlineLevel="0" collapsed="false">
      <c r="A432" s="19"/>
      <c r="B432" s="20"/>
      <c r="C432" s="20"/>
      <c r="D432" s="20"/>
      <c r="E432" s="21"/>
      <c r="F432" s="22"/>
      <c r="G432" s="22"/>
      <c r="H432" s="23" t="str">
        <f aca="false">IF(N($E432)=0,"",$E432*'Job Log'!$C$5)</f>
        <v/>
      </c>
      <c r="I432" s="23" t="str">
        <f aca="false">IF(N($F432)+N($G432)=0,"",N($F432)+N($G432))</f>
        <v/>
      </c>
      <c r="J432" s="23" t="str">
        <f aca="false">IF($I432="","",$I432-N($G432)-N($H432))</f>
        <v/>
      </c>
      <c r="K432" s="24" t="str">
        <f aca="false">IF(OR($I432="",N($I432)=0),"",$J432/$I432)</f>
        <v/>
      </c>
      <c r="L432" s="25" t="str">
        <f aca="false">IF(N($E432)=0,"",N($F432)/$E432)</f>
        <v/>
      </c>
      <c r="M432" s="25" t="str">
        <f aca="false">IF(OR($J432="",N($E432)=0),"",$J432/$E432)</f>
        <v/>
      </c>
      <c r="N432" s="26" t="str">
        <f aca="false">IF($L432="","",IF($L432&gt;='Job Log'!$F$5,"On target","Under"))</f>
        <v/>
      </c>
    </row>
    <row r="433" customFormat="false" ht="15" hidden="false" customHeight="false" outlineLevel="0" collapsed="false">
      <c r="A433" s="19"/>
      <c r="B433" s="20"/>
      <c r="C433" s="20"/>
      <c r="D433" s="20"/>
      <c r="E433" s="21"/>
      <c r="F433" s="22"/>
      <c r="G433" s="22"/>
      <c r="H433" s="27" t="str">
        <f aca="false">IF(N($E433)=0,"",$E433*'Job Log'!$C$5)</f>
        <v/>
      </c>
      <c r="I433" s="27" t="str">
        <f aca="false">IF(N($F433)+N($G433)=0,"",N($F433)+N($G433))</f>
        <v/>
      </c>
      <c r="J433" s="27" t="str">
        <f aca="false">IF($I433="","",$I433-N($G433)-N($H433))</f>
        <v/>
      </c>
      <c r="K433" s="28" t="str">
        <f aca="false">IF(OR($I433="",N($I433)=0),"",$J433/$I433)</f>
        <v/>
      </c>
      <c r="L433" s="29" t="str">
        <f aca="false">IF(N($E433)=0,"",N($F433)/$E433)</f>
        <v/>
      </c>
      <c r="M433" s="29" t="str">
        <f aca="false">IF(OR($J433="",N($E433)=0),"",$J433/$E433)</f>
        <v/>
      </c>
      <c r="N433" s="30" t="str">
        <f aca="false">IF($L433="","",IF($L433&gt;='Job Log'!$F$5,"On target","Under"))</f>
        <v/>
      </c>
    </row>
    <row r="434" customFormat="false" ht="15" hidden="false" customHeight="false" outlineLevel="0" collapsed="false">
      <c r="A434" s="19"/>
      <c r="B434" s="20"/>
      <c r="C434" s="20"/>
      <c r="D434" s="20"/>
      <c r="E434" s="21"/>
      <c r="F434" s="22"/>
      <c r="G434" s="22"/>
      <c r="H434" s="23" t="str">
        <f aca="false">IF(N($E434)=0,"",$E434*'Job Log'!$C$5)</f>
        <v/>
      </c>
      <c r="I434" s="23" t="str">
        <f aca="false">IF(N($F434)+N($G434)=0,"",N($F434)+N($G434))</f>
        <v/>
      </c>
      <c r="J434" s="23" t="str">
        <f aca="false">IF($I434="","",$I434-N($G434)-N($H434))</f>
        <v/>
      </c>
      <c r="K434" s="24" t="str">
        <f aca="false">IF(OR($I434="",N($I434)=0),"",$J434/$I434)</f>
        <v/>
      </c>
      <c r="L434" s="25" t="str">
        <f aca="false">IF(N($E434)=0,"",N($F434)/$E434)</f>
        <v/>
      </c>
      <c r="M434" s="25" t="str">
        <f aca="false">IF(OR($J434="",N($E434)=0),"",$J434/$E434)</f>
        <v/>
      </c>
      <c r="N434" s="26" t="str">
        <f aca="false">IF($L434="","",IF($L434&gt;='Job Log'!$F$5,"On target","Under"))</f>
        <v/>
      </c>
    </row>
    <row r="435" customFormat="false" ht="15" hidden="false" customHeight="false" outlineLevel="0" collapsed="false">
      <c r="A435" s="19"/>
      <c r="B435" s="20"/>
      <c r="C435" s="20"/>
      <c r="D435" s="20"/>
      <c r="E435" s="21"/>
      <c r="F435" s="22"/>
      <c r="G435" s="22"/>
      <c r="H435" s="27" t="str">
        <f aca="false">IF(N($E435)=0,"",$E435*'Job Log'!$C$5)</f>
        <v/>
      </c>
      <c r="I435" s="27" t="str">
        <f aca="false">IF(N($F435)+N($G435)=0,"",N($F435)+N($G435))</f>
        <v/>
      </c>
      <c r="J435" s="27" t="str">
        <f aca="false">IF($I435="","",$I435-N($G435)-N($H435))</f>
        <v/>
      </c>
      <c r="K435" s="28" t="str">
        <f aca="false">IF(OR($I435="",N($I435)=0),"",$J435/$I435)</f>
        <v/>
      </c>
      <c r="L435" s="29" t="str">
        <f aca="false">IF(N($E435)=0,"",N($F435)/$E435)</f>
        <v/>
      </c>
      <c r="M435" s="29" t="str">
        <f aca="false">IF(OR($J435="",N($E435)=0),"",$J435/$E435)</f>
        <v/>
      </c>
      <c r="N435" s="30" t="str">
        <f aca="false">IF($L435="","",IF($L435&gt;='Job Log'!$F$5,"On target","Under"))</f>
        <v/>
      </c>
    </row>
    <row r="436" customFormat="false" ht="15" hidden="false" customHeight="false" outlineLevel="0" collapsed="false">
      <c r="A436" s="19"/>
      <c r="B436" s="20"/>
      <c r="C436" s="20"/>
      <c r="D436" s="20"/>
      <c r="E436" s="21"/>
      <c r="F436" s="22"/>
      <c r="G436" s="22"/>
      <c r="H436" s="23" t="str">
        <f aca="false">IF(N($E436)=0,"",$E436*'Job Log'!$C$5)</f>
        <v/>
      </c>
      <c r="I436" s="23" t="str">
        <f aca="false">IF(N($F436)+N($G436)=0,"",N($F436)+N($G436))</f>
        <v/>
      </c>
      <c r="J436" s="23" t="str">
        <f aca="false">IF($I436="","",$I436-N($G436)-N($H436))</f>
        <v/>
      </c>
      <c r="K436" s="24" t="str">
        <f aca="false">IF(OR($I436="",N($I436)=0),"",$J436/$I436)</f>
        <v/>
      </c>
      <c r="L436" s="25" t="str">
        <f aca="false">IF(N($E436)=0,"",N($F436)/$E436)</f>
        <v/>
      </c>
      <c r="M436" s="25" t="str">
        <f aca="false">IF(OR($J436="",N($E436)=0),"",$J436/$E436)</f>
        <v/>
      </c>
      <c r="N436" s="26" t="str">
        <f aca="false">IF($L436="","",IF($L436&gt;='Job Log'!$F$5,"On target","Under"))</f>
        <v/>
      </c>
    </row>
    <row r="437" customFormat="false" ht="15" hidden="false" customHeight="false" outlineLevel="0" collapsed="false">
      <c r="A437" s="19"/>
      <c r="B437" s="20"/>
      <c r="C437" s="20"/>
      <c r="D437" s="20"/>
      <c r="E437" s="21"/>
      <c r="F437" s="22"/>
      <c r="G437" s="22"/>
      <c r="H437" s="27" t="str">
        <f aca="false">IF(N($E437)=0,"",$E437*'Job Log'!$C$5)</f>
        <v/>
      </c>
      <c r="I437" s="27" t="str">
        <f aca="false">IF(N($F437)+N($G437)=0,"",N($F437)+N($G437))</f>
        <v/>
      </c>
      <c r="J437" s="27" t="str">
        <f aca="false">IF($I437="","",$I437-N($G437)-N($H437))</f>
        <v/>
      </c>
      <c r="K437" s="28" t="str">
        <f aca="false">IF(OR($I437="",N($I437)=0),"",$J437/$I437)</f>
        <v/>
      </c>
      <c r="L437" s="29" t="str">
        <f aca="false">IF(N($E437)=0,"",N($F437)/$E437)</f>
        <v/>
      </c>
      <c r="M437" s="29" t="str">
        <f aca="false">IF(OR($J437="",N($E437)=0),"",$J437/$E437)</f>
        <v/>
      </c>
      <c r="N437" s="30" t="str">
        <f aca="false">IF($L437="","",IF($L437&gt;='Job Log'!$F$5,"On target","Under"))</f>
        <v/>
      </c>
    </row>
    <row r="438" customFormat="false" ht="15" hidden="false" customHeight="false" outlineLevel="0" collapsed="false">
      <c r="A438" s="19"/>
      <c r="B438" s="20"/>
      <c r="C438" s="20"/>
      <c r="D438" s="20"/>
      <c r="E438" s="21"/>
      <c r="F438" s="22"/>
      <c r="G438" s="22"/>
      <c r="H438" s="23" t="str">
        <f aca="false">IF(N($E438)=0,"",$E438*'Job Log'!$C$5)</f>
        <v/>
      </c>
      <c r="I438" s="23" t="str">
        <f aca="false">IF(N($F438)+N($G438)=0,"",N($F438)+N($G438))</f>
        <v/>
      </c>
      <c r="J438" s="23" t="str">
        <f aca="false">IF($I438="","",$I438-N($G438)-N($H438))</f>
        <v/>
      </c>
      <c r="K438" s="24" t="str">
        <f aca="false">IF(OR($I438="",N($I438)=0),"",$J438/$I438)</f>
        <v/>
      </c>
      <c r="L438" s="25" t="str">
        <f aca="false">IF(N($E438)=0,"",N($F438)/$E438)</f>
        <v/>
      </c>
      <c r="M438" s="25" t="str">
        <f aca="false">IF(OR($J438="",N($E438)=0),"",$J438/$E438)</f>
        <v/>
      </c>
      <c r="N438" s="26" t="str">
        <f aca="false">IF($L438="","",IF($L438&gt;='Job Log'!$F$5,"On target","Under"))</f>
        <v/>
      </c>
    </row>
    <row r="439" customFormat="false" ht="15" hidden="false" customHeight="false" outlineLevel="0" collapsed="false">
      <c r="A439" s="19"/>
      <c r="B439" s="20"/>
      <c r="C439" s="20"/>
      <c r="D439" s="20"/>
      <c r="E439" s="21"/>
      <c r="F439" s="22"/>
      <c r="G439" s="22"/>
      <c r="H439" s="27" t="str">
        <f aca="false">IF(N($E439)=0,"",$E439*'Job Log'!$C$5)</f>
        <v/>
      </c>
      <c r="I439" s="27" t="str">
        <f aca="false">IF(N($F439)+N($G439)=0,"",N($F439)+N($G439))</f>
        <v/>
      </c>
      <c r="J439" s="27" t="str">
        <f aca="false">IF($I439="","",$I439-N($G439)-N($H439))</f>
        <v/>
      </c>
      <c r="K439" s="28" t="str">
        <f aca="false">IF(OR($I439="",N($I439)=0),"",$J439/$I439)</f>
        <v/>
      </c>
      <c r="L439" s="29" t="str">
        <f aca="false">IF(N($E439)=0,"",N($F439)/$E439)</f>
        <v/>
      </c>
      <c r="M439" s="29" t="str">
        <f aca="false">IF(OR($J439="",N($E439)=0),"",$J439/$E439)</f>
        <v/>
      </c>
      <c r="N439" s="30" t="str">
        <f aca="false">IF($L439="","",IF($L439&gt;='Job Log'!$F$5,"On target","Under"))</f>
        <v/>
      </c>
    </row>
    <row r="440" customFormat="false" ht="15" hidden="false" customHeight="false" outlineLevel="0" collapsed="false">
      <c r="A440" s="19"/>
      <c r="B440" s="20"/>
      <c r="C440" s="20"/>
      <c r="D440" s="20"/>
      <c r="E440" s="21"/>
      <c r="F440" s="22"/>
      <c r="G440" s="22"/>
      <c r="H440" s="23" t="str">
        <f aca="false">IF(N($E440)=0,"",$E440*'Job Log'!$C$5)</f>
        <v/>
      </c>
      <c r="I440" s="23" t="str">
        <f aca="false">IF(N($F440)+N($G440)=0,"",N($F440)+N($G440))</f>
        <v/>
      </c>
      <c r="J440" s="23" t="str">
        <f aca="false">IF($I440="","",$I440-N($G440)-N($H440))</f>
        <v/>
      </c>
      <c r="K440" s="24" t="str">
        <f aca="false">IF(OR($I440="",N($I440)=0),"",$J440/$I440)</f>
        <v/>
      </c>
      <c r="L440" s="25" t="str">
        <f aca="false">IF(N($E440)=0,"",N($F440)/$E440)</f>
        <v/>
      </c>
      <c r="M440" s="25" t="str">
        <f aca="false">IF(OR($J440="",N($E440)=0),"",$J440/$E440)</f>
        <v/>
      </c>
      <c r="N440" s="26" t="str">
        <f aca="false">IF($L440="","",IF($L440&gt;='Job Log'!$F$5,"On target","Under"))</f>
        <v/>
      </c>
    </row>
    <row r="441" customFormat="false" ht="15" hidden="false" customHeight="false" outlineLevel="0" collapsed="false">
      <c r="A441" s="19"/>
      <c r="B441" s="20"/>
      <c r="C441" s="20"/>
      <c r="D441" s="20"/>
      <c r="E441" s="21"/>
      <c r="F441" s="22"/>
      <c r="G441" s="22"/>
      <c r="H441" s="27" t="str">
        <f aca="false">IF(N($E441)=0,"",$E441*'Job Log'!$C$5)</f>
        <v/>
      </c>
      <c r="I441" s="27" t="str">
        <f aca="false">IF(N($F441)+N($G441)=0,"",N($F441)+N($G441))</f>
        <v/>
      </c>
      <c r="J441" s="27" t="str">
        <f aca="false">IF($I441="","",$I441-N($G441)-N($H441))</f>
        <v/>
      </c>
      <c r="K441" s="28" t="str">
        <f aca="false">IF(OR($I441="",N($I441)=0),"",$J441/$I441)</f>
        <v/>
      </c>
      <c r="L441" s="29" t="str">
        <f aca="false">IF(N($E441)=0,"",N($F441)/$E441)</f>
        <v/>
      </c>
      <c r="M441" s="29" t="str">
        <f aca="false">IF(OR($J441="",N($E441)=0),"",$J441/$E441)</f>
        <v/>
      </c>
      <c r="N441" s="30" t="str">
        <f aca="false">IF($L441="","",IF($L441&gt;='Job Log'!$F$5,"On target","Under"))</f>
        <v/>
      </c>
    </row>
    <row r="442" customFormat="false" ht="15" hidden="false" customHeight="false" outlineLevel="0" collapsed="false">
      <c r="A442" s="19"/>
      <c r="B442" s="20"/>
      <c r="C442" s="20"/>
      <c r="D442" s="20"/>
      <c r="E442" s="21"/>
      <c r="F442" s="22"/>
      <c r="G442" s="22"/>
      <c r="H442" s="23" t="str">
        <f aca="false">IF(N($E442)=0,"",$E442*'Job Log'!$C$5)</f>
        <v/>
      </c>
      <c r="I442" s="23" t="str">
        <f aca="false">IF(N($F442)+N($G442)=0,"",N($F442)+N($G442))</f>
        <v/>
      </c>
      <c r="J442" s="23" t="str">
        <f aca="false">IF($I442="","",$I442-N($G442)-N($H442))</f>
        <v/>
      </c>
      <c r="K442" s="24" t="str">
        <f aca="false">IF(OR($I442="",N($I442)=0),"",$J442/$I442)</f>
        <v/>
      </c>
      <c r="L442" s="25" t="str">
        <f aca="false">IF(N($E442)=0,"",N($F442)/$E442)</f>
        <v/>
      </c>
      <c r="M442" s="25" t="str">
        <f aca="false">IF(OR($J442="",N($E442)=0),"",$J442/$E442)</f>
        <v/>
      </c>
      <c r="N442" s="26" t="str">
        <f aca="false">IF($L442="","",IF($L442&gt;='Job Log'!$F$5,"On target","Under"))</f>
        <v/>
      </c>
    </row>
    <row r="443" customFormat="false" ht="15" hidden="false" customHeight="false" outlineLevel="0" collapsed="false">
      <c r="A443" s="19"/>
      <c r="B443" s="20"/>
      <c r="C443" s="20"/>
      <c r="D443" s="20"/>
      <c r="E443" s="21"/>
      <c r="F443" s="22"/>
      <c r="G443" s="22"/>
      <c r="H443" s="27" t="str">
        <f aca="false">IF(N($E443)=0,"",$E443*'Job Log'!$C$5)</f>
        <v/>
      </c>
      <c r="I443" s="27" t="str">
        <f aca="false">IF(N($F443)+N($G443)=0,"",N($F443)+N($G443))</f>
        <v/>
      </c>
      <c r="J443" s="27" t="str">
        <f aca="false">IF($I443="","",$I443-N($G443)-N($H443))</f>
        <v/>
      </c>
      <c r="K443" s="28" t="str">
        <f aca="false">IF(OR($I443="",N($I443)=0),"",$J443/$I443)</f>
        <v/>
      </c>
      <c r="L443" s="29" t="str">
        <f aca="false">IF(N($E443)=0,"",N($F443)/$E443)</f>
        <v/>
      </c>
      <c r="M443" s="29" t="str">
        <f aca="false">IF(OR($J443="",N($E443)=0),"",$J443/$E443)</f>
        <v/>
      </c>
      <c r="N443" s="30" t="str">
        <f aca="false">IF($L443="","",IF($L443&gt;='Job Log'!$F$5,"On target","Under"))</f>
        <v/>
      </c>
    </row>
    <row r="444" customFormat="false" ht="15" hidden="false" customHeight="false" outlineLevel="0" collapsed="false">
      <c r="A444" s="19"/>
      <c r="B444" s="20"/>
      <c r="C444" s="20"/>
      <c r="D444" s="20"/>
      <c r="E444" s="21"/>
      <c r="F444" s="22"/>
      <c r="G444" s="22"/>
      <c r="H444" s="23" t="str">
        <f aca="false">IF(N($E444)=0,"",$E444*'Job Log'!$C$5)</f>
        <v/>
      </c>
      <c r="I444" s="23" t="str">
        <f aca="false">IF(N($F444)+N($G444)=0,"",N($F444)+N($G444))</f>
        <v/>
      </c>
      <c r="J444" s="23" t="str">
        <f aca="false">IF($I444="","",$I444-N($G444)-N($H444))</f>
        <v/>
      </c>
      <c r="K444" s="24" t="str">
        <f aca="false">IF(OR($I444="",N($I444)=0),"",$J444/$I444)</f>
        <v/>
      </c>
      <c r="L444" s="25" t="str">
        <f aca="false">IF(N($E444)=0,"",N($F444)/$E444)</f>
        <v/>
      </c>
      <c r="M444" s="25" t="str">
        <f aca="false">IF(OR($J444="",N($E444)=0),"",$J444/$E444)</f>
        <v/>
      </c>
      <c r="N444" s="26" t="str">
        <f aca="false">IF($L444="","",IF($L444&gt;='Job Log'!$F$5,"On target","Under"))</f>
        <v/>
      </c>
    </row>
    <row r="445" customFormat="false" ht="15" hidden="false" customHeight="false" outlineLevel="0" collapsed="false">
      <c r="A445" s="19"/>
      <c r="B445" s="20"/>
      <c r="C445" s="20"/>
      <c r="D445" s="20"/>
      <c r="E445" s="21"/>
      <c r="F445" s="22"/>
      <c r="G445" s="22"/>
      <c r="H445" s="27" t="str">
        <f aca="false">IF(N($E445)=0,"",$E445*'Job Log'!$C$5)</f>
        <v/>
      </c>
      <c r="I445" s="27" t="str">
        <f aca="false">IF(N($F445)+N($G445)=0,"",N($F445)+N($G445))</f>
        <v/>
      </c>
      <c r="J445" s="27" t="str">
        <f aca="false">IF($I445="","",$I445-N($G445)-N($H445))</f>
        <v/>
      </c>
      <c r="K445" s="28" t="str">
        <f aca="false">IF(OR($I445="",N($I445)=0),"",$J445/$I445)</f>
        <v/>
      </c>
      <c r="L445" s="29" t="str">
        <f aca="false">IF(N($E445)=0,"",N($F445)/$E445)</f>
        <v/>
      </c>
      <c r="M445" s="29" t="str">
        <f aca="false">IF(OR($J445="",N($E445)=0),"",$J445/$E445)</f>
        <v/>
      </c>
      <c r="N445" s="30" t="str">
        <f aca="false">IF($L445="","",IF($L445&gt;='Job Log'!$F$5,"On target","Under"))</f>
        <v/>
      </c>
    </row>
    <row r="446" customFormat="false" ht="15" hidden="false" customHeight="false" outlineLevel="0" collapsed="false">
      <c r="A446" s="19"/>
      <c r="B446" s="20"/>
      <c r="C446" s="20"/>
      <c r="D446" s="20"/>
      <c r="E446" s="21"/>
      <c r="F446" s="22"/>
      <c r="G446" s="22"/>
      <c r="H446" s="23" t="str">
        <f aca="false">IF(N($E446)=0,"",$E446*'Job Log'!$C$5)</f>
        <v/>
      </c>
      <c r="I446" s="23" t="str">
        <f aca="false">IF(N($F446)+N($G446)=0,"",N($F446)+N($G446))</f>
        <v/>
      </c>
      <c r="J446" s="23" t="str">
        <f aca="false">IF($I446="","",$I446-N($G446)-N($H446))</f>
        <v/>
      </c>
      <c r="K446" s="24" t="str">
        <f aca="false">IF(OR($I446="",N($I446)=0),"",$J446/$I446)</f>
        <v/>
      </c>
      <c r="L446" s="25" t="str">
        <f aca="false">IF(N($E446)=0,"",N($F446)/$E446)</f>
        <v/>
      </c>
      <c r="M446" s="25" t="str">
        <f aca="false">IF(OR($J446="",N($E446)=0),"",$J446/$E446)</f>
        <v/>
      </c>
      <c r="N446" s="26" t="str">
        <f aca="false">IF($L446="","",IF($L446&gt;='Job Log'!$F$5,"On target","Under"))</f>
        <v/>
      </c>
    </row>
    <row r="447" customFormat="false" ht="15" hidden="false" customHeight="false" outlineLevel="0" collapsed="false">
      <c r="A447" s="19"/>
      <c r="B447" s="20"/>
      <c r="C447" s="20"/>
      <c r="D447" s="20"/>
      <c r="E447" s="21"/>
      <c r="F447" s="22"/>
      <c r="G447" s="22"/>
      <c r="H447" s="27" t="str">
        <f aca="false">IF(N($E447)=0,"",$E447*'Job Log'!$C$5)</f>
        <v/>
      </c>
      <c r="I447" s="27" t="str">
        <f aca="false">IF(N($F447)+N($G447)=0,"",N($F447)+N($G447))</f>
        <v/>
      </c>
      <c r="J447" s="27" t="str">
        <f aca="false">IF($I447="","",$I447-N($G447)-N($H447))</f>
        <v/>
      </c>
      <c r="K447" s="28" t="str">
        <f aca="false">IF(OR($I447="",N($I447)=0),"",$J447/$I447)</f>
        <v/>
      </c>
      <c r="L447" s="29" t="str">
        <f aca="false">IF(N($E447)=0,"",N($F447)/$E447)</f>
        <v/>
      </c>
      <c r="M447" s="29" t="str">
        <f aca="false">IF(OR($J447="",N($E447)=0),"",$J447/$E447)</f>
        <v/>
      </c>
      <c r="N447" s="30" t="str">
        <f aca="false">IF($L447="","",IF($L447&gt;='Job Log'!$F$5,"On target","Under"))</f>
        <v/>
      </c>
    </row>
    <row r="448" customFormat="false" ht="15" hidden="false" customHeight="false" outlineLevel="0" collapsed="false">
      <c r="A448" s="19"/>
      <c r="B448" s="20"/>
      <c r="C448" s="20"/>
      <c r="D448" s="20"/>
      <c r="E448" s="21"/>
      <c r="F448" s="22"/>
      <c r="G448" s="22"/>
      <c r="H448" s="23" t="str">
        <f aca="false">IF(N($E448)=0,"",$E448*'Job Log'!$C$5)</f>
        <v/>
      </c>
      <c r="I448" s="23" t="str">
        <f aca="false">IF(N($F448)+N($G448)=0,"",N($F448)+N($G448))</f>
        <v/>
      </c>
      <c r="J448" s="23" t="str">
        <f aca="false">IF($I448="","",$I448-N($G448)-N($H448))</f>
        <v/>
      </c>
      <c r="K448" s="24" t="str">
        <f aca="false">IF(OR($I448="",N($I448)=0),"",$J448/$I448)</f>
        <v/>
      </c>
      <c r="L448" s="25" t="str">
        <f aca="false">IF(N($E448)=0,"",N($F448)/$E448)</f>
        <v/>
      </c>
      <c r="M448" s="25" t="str">
        <f aca="false">IF(OR($J448="",N($E448)=0),"",$J448/$E448)</f>
        <v/>
      </c>
      <c r="N448" s="26" t="str">
        <f aca="false">IF($L448="","",IF($L448&gt;='Job Log'!$F$5,"On target","Under"))</f>
        <v/>
      </c>
    </row>
    <row r="449" customFormat="false" ht="15" hidden="false" customHeight="false" outlineLevel="0" collapsed="false">
      <c r="A449" s="19"/>
      <c r="B449" s="20"/>
      <c r="C449" s="20"/>
      <c r="D449" s="20"/>
      <c r="E449" s="21"/>
      <c r="F449" s="22"/>
      <c r="G449" s="22"/>
      <c r="H449" s="27" t="str">
        <f aca="false">IF(N($E449)=0,"",$E449*'Job Log'!$C$5)</f>
        <v/>
      </c>
      <c r="I449" s="27" t="str">
        <f aca="false">IF(N($F449)+N($G449)=0,"",N($F449)+N($G449))</f>
        <v/>
      </c>
      <c r="J449" s="27" t="str">
        <f aca="false">IF($I449="","",$I449-N($G449)-N($H449))</f>
        <v/>
      </c>
      <c r="K449" s="28" t="str">
        <f aca="false">IF(OR($I449="",N($I449)=0),"",$J449/$I449)</f>
        <v/>
      </c>
      <c r="L449" s="29" t="str">
        <f aca="false">IF(N($E449)=0,"",N($F449)/$E449)</f>
        <v/>
      </c>
      <c r="M449" s="29" t="str">
        <f aca="false">IF(OR($J449="",N($E449)=0),"",$J449/$E449)</f>
        <v/>
      </c>
      <c r="N449" s="30" t="str">
        <f aca="false">IF($L449="","",IF($L449&gt;='Job Log'!$F$5,"On target","Under"))</f>
        <v/>
      </c>
    </row>
    <row r="450" customFormat="false" ht="15" hidden="false" customHeight="false" outlineLevel="0" collapsed="false">
      <c r="A450" s="19"/>
      <c r="B450" s="20"/>
      <c r="C450" s="20"/>
      <c r="D450" s="20"/>
      <c r="E450" s="21"/>
      <c r="F450" s="22"/>
      <c r="G450" s="22"/>
      <c r="H450" s="23" t="str">
        <f aca="false">IF(N($E450)=0,"",$E450*'Job Log'!$C$5)</f>
        <v/>
      </c>
      <c r="I450" s="23" t="str">
        <f aca="false">IF(N($F450)+N($G450)=0,"",N($F450)+N($G450))</f>
        <v/>
      </c>
      <c r="J450" s="23" t="str">
        <f aca="false">IF($I450="","",$I450-N($G450)-N($H450))</f>
        <v/>
      </c>
      <c r="K450" s="24" t="str">
        <f aca="false">IF(OR($I450="",N($I450)=0),"",$J450/$I450)</f>
        <v/>
      </c>
      <c r="L450" s="25" t="str">
        <f aca="false">IF(N($E450)=0,"",N($F450)/$E450)</f>
        <v/>
      </c>
      <c r="M450" s="25" t="str">
        <f aca="false">IF(OR($J450="",N($E450)=0),"",$J450/$E450)</f>
        <v/>
      </c>
      <c r="N450" s="26" t="str">
        <f aca="false">IF($L450="","",IF($L450&gt;='Job Log'!$F$5,"On target","Under"))</f>
        <v/>
      </c>
    </row>
    <row r="451" customFormat="false" ht="15" hidden="false" customHeight="false" outlineLevel="0" collapsed="false">
      <c r="A451" s="19"/>
      <c r="B451" s="20"/>
      <c r="C451" s="20"/>
      <c r="D451" s="20"/>
      <c r="E451" s="21"/>
      <c r="F451" s="22"/>
      <c r="G451" s="22"/>
      <c r="H451" s="27" t="str">
        <f aca="false">IF(N($E451)=0,"",$E451*'Job Log'!$C$5)</f>
        <v/>
      </c>
      <c r="I451" s="27" t="str">
        <f aca="false">IF(N($F451)+N($G451)=0,"",N($F451)+N($G451))</f>
        <v/>
      </c>
      <c r="J451" s="27" t="str">
        <f aca="false">IF($I451="","",$I451-N($G451)-N($H451))</f>
        <v/>
      </c>
      <c r="K451" s="28" t="str">
        <f aca="false">IF(OR($I451="",N($I451)=0),"",$J451/$I451)</f>
        <v/>
      </c>
      <c r="L451" s="29" t="str">
        <f aca="false">IF(N($E451)=0,"",N($F451)/$E451)</f>
        <v/>
      </c>
      <c r="M451" s="29" t="str">
        <f aca="false">IF(OR($J451="",N($E451)=0),"",$J451/$E451)</f>
        <v/>
      </c>
      <c r="N451" s="30" t="str">
        <f aca="false">IF($L451="","",IF($L451&gt;='Job Log'!$F$5,"On target","Under"))</f>
        <v/>
      </c>
    </row>
    <row r="452" customFormat="false" ht="15" hidden="false" customHeight="false" outlineLevel="0" collapsed="false">
      <c r="A452" s="19"/>
      <c r="B452" s="20"/>
      <c r="C452" s="20"/>
      <c r="D452" s="20"/>
      <c r="E452" s="21"/>
      <c r="F452" s="22"/>
      <c r="G452" s="22"/>
      <c r="H452" s="23" t="str">
        <f aca="false">IF(N($E452)=0,"",$E452*'Job Log'!$C$5)</f>
        <v/>
      </c>
      <c r="I452" s="23" t="str">
        <f aca="false">IF(N($F452)+N($G452)=0,"",N($F452)+N($G452))</f>
        <v/>
      </c>
      <c r="J452" s="23" t="str">
        <f aca="false">IF($I452="","",$I452-N($G452)-N($H452))</f>
        <v/>
      </c>
      <c r="K452" s="24" t="str">
        <f aca="false">IF(OR($I452="",N($I452)=0),"",$J452/$I452)</f>
        <v/>
      </c>
      <c r="L452" s="25" t="str">
        <f aca="false">IF(N($E452)=0,"",N($F452)/$E452)</f>
        <v/>
      </c>
      <c r="M452" s="25" t="str">
        <f aca="false">IF(OR($J452="",N($E452)=0),"",$J452/$E452)</f>
        <v/>
      </c>
      <c r="N452" s="26" t="str">
        <f aca="false">IF($L452="","",IF($L452&gt;='Job Log'!$F$5,"On target","Under"))</f>
        <v/>
      </c>
    </row>
    <row r="453" customFormat="false" ht="15" hidden="false" customHeight="false" outlineLevel="0" collapsed="false">
      <c r="A453" s="19"/>
      <c r="B453" s="20"/>
      <c r="C453" s="20"/>
      <c r="D453" s="20"/>
      <c r="E453" s="21"/>
      <c r="F453" s="22"/>
      <c r="G453" s="22"/>
      <c r="H453" s="27" t="str">
        <f aca="false">IF(N($E453)=0,"",$E453*'Job Log'!$C$5)</f>
        <v/>
      </c>
      <c r="I453" s="27" t="str">
        <f aca="false">IF(N($F453)+N($G453)=0,"",N($F453)+N($G453))</f>
        <v/>
      </c>
      <c r="J453" s="27" t="str">
        <f aca="false">IF($I453="","",$I453-N($G453)-N($H453))</f>
        <v/>
      </c>
      <c r="K453" s="28" t="str">
        <f aca="false">IF(OR($I453="",N($I453)=0),"",$J453/$I453)</f>
        <v/>
      </c>
      <c r="L453" s="29" t="str">
        <f aca="false">IF(N($E453)=0,"",N($F453)/$E453)</f>
        <v/>
      </c>
      <c r="M453" s="29" t="str">
        <f aca="false">IF(OR($J453="",N($E453)=0),"",$J453/$E453)</f>
        <v/>
      </c>
      <c r="N453" s="30" t="str">
        <f aca="false">IF($L453="","",IF($L453&gt;='Job Log'!$F$5,"On target","Under"))</f>
        <v/>
      </c>
    </row>
    <row r="454" customFormat="false" ht="15" hidden="false" customHeight="false" outlineLevel="0" collapsed="false">
      <c r="A454" s="19"/>
      <c r="B454" s="20"/>
      <c r="C454" s="20"/>
      <c r="D454" s="20"/>
      <c r="E454" s="21"/>
      <c r="F454" s="22"/>
      <c r="G454" s="22"/>
      <c r="H454" s="23" t="str">
        <f aca="false">IF(N($E454)=0,"",$E454*'Job Log'!$C$5)</f>
        <v/>
      </c>
      <c r="I454" s="23" t="str">
        <f aca="false">IF(N($F454)+N($G454)=0,"",N($F454)+N($G454))</f>
        <v/>
      </c>
      <c r="J454" s="23" t="str">
        <f aca="false">IF($I454="","",$I454-N($G454)-N($H454))</f>
        <v/>
      </c>
      <c r="K454" s="24" t="str">
        <f aca="false">IF(OR($I454="",N($I454)=0),"",$J454/$I454)</f>
        <v/>
      </c>
      <c r="L454" s="25" t="str">
        <f aca="false">IF(N($E454)=0,"",N($F454)/$E454)</f>
        <v/>
      </c>
      <c r="M454" s="25" t="str">
        <f aca="false">IF(OR($J454="",N($E454)=0),"",$J454/$E454)</f>
        <v/>
      </c>
      <c r="N454" s="26" t="str">
        <f aca="false">IF($L454="","",IF($L454&gt;='Job Log'!$F$5,"On target","Under"))</f>
        <v/>
      </c>
    </row>
    <row r="455" customFormat="false" ht="15" hidden="false" customHeight="false" outlineLevel="0" collapsed="false">
      <c r="A455" s="19"/>
      <c r="B455" s="20"/>
      <c r="C455" s="20"/>
      <c r="D455" s="20"/>
      <c r="E455" s="21"/>
      <c r="F455" s="22"/>
      <c r="G455" s="22"/>
      <c r="H455" s="27" t="str">
        <f aca="false">IF(N($E455)=0,"",$E455*'Job Log'!$C$5)</f>
        <v/>
      </c>
      <c r="I455" s="27" t="str">
        <f aca="false">IF(N($F455)+N($G455)=0,"",N($F455)+N($G455))</f>
        <v/>
      </c>
      <c r="J455" s="27" t="str">
        <f aca="false">IF($I455="","",$I455-N($G455)-N($H455))</f>
        <v/>
      </c>
      <c r="K455" s="28" t="str">
        <f aca="false">IF(OR($I455="",N($I455)=0),"",$J455/$I455)</f>
        <v/>
      </c>
      <c r="L455" s="29" t="str">
        <f aca="false">IF(N($E455)=0,"",N($F455)/$E455)</f>
        <v/>
      </c>
      <c r="M455" s="29" t="str">
        <f aca="false">IF(OR($J455="",N($E455)=0),"",$J455/$E455)</f>
        <v/>
      </c>
      <c r="N455" s="30" t="str">
        <f aca="false">IF($L455="","",IF($L455&gt;='Job Log'!$F$5,"On target","Under"))</f>
        <v/>
      </c>
    </row>
    <row r="456" customFormat="false" ht="15" hidden="false" customHeight="false" outlineLevel="0" collapsed="false">
      <c r="A456" s="19"/>
      <c r="B456" s="20"/>
      <c r="C456" s="20"/>
      <c r="D456" s="20"/>
      <c r="E456" s="21"/>
      <c r="F456" s="22"/>
      <c r="G456" s="22"/>
      <c r="H456" s="23" t="str">
        <f aca="false">IF(N($E456)=0,"",$E456*'Job Log'!$C$5)</f>
        <v/>
      </c>
      <c r="I456" s="23" t="str">
        <f aca="false">IF(N($F456)+N($G456)=0,"",N($F456)+N($G456))</f>
        <v/>
      </c>
      <c r="J456" s="23" t="str">
        <f aca="false">IF($I456="","",$I456-N($G456)-N($H456))</f>
        <v/>
      </c>
      <c r="K456" s="24" t="str">
        <f aca="false">IF(OR($I456="",N($I456)=0),"",$J456/$I456)</f>
        <v/>
      </c>
      <c r="L456" s="25" t="str">
        <f aca="false">IF(N($E456)=0,"",N($F456)/$E456)</f>
        <v/>
      </c>
      <c r="M456" s="25" t="str">
        <f aca="false">IF(OR($J456="",N($E456)=0),"",$J456/$E456)</f>
        <v/>
      </c>
      <c r="N456" s="26" t="str">
        <f aca="false">IF($L456="","",IF($L456&gt;='Job Log'!$F$5,"On target","Under"))</f>
        <v/>
      </c>
    </row>
    <row r="457" customFormat="false" ht="15" hidden="false" customHeight="false" outlineLevel="0" collapsed="false">
      <c r="A457" s="19"/>
      <c r="B457" s="20"/>
      <c r="C457" s="20"/>
      <c r="D457" s="20"/>
      <c r="E457" s="21"/>
      <c r="F457" s="22"/>
      <c r="G457" s="22"/>
      <c r="H457" s="27" t="str">
        <f aca="false">IF(N($E457)=0,"",$E457*'Job Log'!$C$5)</f>
        <v/>
      </c>
      <c r="I457" s="27" t="str">
        <f aca="false">IF(N($F457)+N($G457)=0,"",N($F457)+N($G457))</f>
        <v/>
      </c>
      <c r="J457" s="27" t="str">
        <f aca="false">IF($I457="","",$I457-N($G457)-N($H457))</f>
        <v/>
      </c>
      <c r="K457" s="28" t="str">
        <f aca="false">IF(OR($I457="",N($I457)=0),"",$J457/$I457)</f>
        <v/>
      </c>
      <c r="L457" s="29" t="str">
        <f aca="false">IF(N($E457)=0,"",N($F457)/$E457)</f>
        <v/>
      </c>
      <c r="M457" s="29" t="str">
        <f aca="false">IF(OR($J457="",N($E457)=0),"",$J457/$E457)</f>
        <v/>
      </c>
      <c r="N457" s="30" t="str">
        <f aca="false">IF($L457="","",IF($L457&gt;='Job Log'!$F$5,"On target","Under"))</f>
        <v/>
      </c>
    </row>
    <row r="458" customFormat="false" ht="15" hidden="false" customHeight="false" outlineLevel="0" collapsed="false">
      <c r="A458" s="19"/>
      <c r="B458" s="20"/>
      <c r="C458" s="20"/>
      <c r="D458" s="20"/>
      <c r="E458" s="21"/>
      <c r="F458" s="22"/>
      <c r="G458" s="22"/>
      <c r="H458" s="23" t="str">
        <f aca="false">IF(N($E458)=0,"",$E458*'Job Log'!$C$5)</f>
        <v/>
      </c>
      <c r="I458" s="23" t="str">
        <f aca="false">IF(N($F458)+N($G458)=0,"",N($F458)+N($G458))</f>
        <v/>
      </c>
      <c r="J458" s="23" t="str">
        <f aca="false">IF($I458="","",$I458-N($G458)-N($H458))</f>
        <v/>
      </c>
      <c r="K458" s="24" t="str">
        <f aca="false">IF(OR($I458="",N($I458)=0),"",$J458/$I458)</f>
        <v/>
      </c>
      <c r="L458" s="25" t="str">
        <f aca="false">IF(N($E458)=0,"",N($F458)/$E458)</f>
        <v/>
      </c>
      <c r="M458" s="25" t="str">
        <f aca="false">IF(OR($J458="",N($E458)=0),"",$J458/$E458)</f>
        <v/>
      </c>
      <c r="N458" s="26" t="str">
        <f aca="false">IF($L458="","",IF($L458&gt;='Job Log'!$F$5,"On target","Under"))</f>
        <v/>
      </c>
    </row>
    <row r="459" customFormat="false" ht="15" hidden="false" customHeight="false" outlineLevel="0" collapsed="false">
      <c r="A459" s="19"/>
      <c r="B459" s="20"/>
      <c r="C459" s="20"/>
      <c r="D459" s="20"/>
      <c r="E459" s="21"/>
      <c r="F459" s="22"/>
      <c r="G459" s="22"/>
      <c r="H459" s="27" t="str">
        <f aca="false">IF(N($E459)=0,"",$E459*'Job Log'!$C$5)</f>
        <v/>
      </c>
      <c r="I459" s="27" t="str">
        <f aca="false">IF(N($F459)+N($G459)=0,"",N($F459)+N($G459))</f>
        <v/>
      </c>
      <c r="J459" s="27" t="str">
        <f aca="false">IF($I459="","",$I459-N($G459)-N($H459))</f>
        <v/>
      </c>
      <c r="K459" s="28" t="str">
        <f aca="false">IF(OR($I459="",N($I459)=0),"",$J459/$I459)</f>
        <v/>
      </c>
      <c r="L459" s="29" t="str">
        <f aca="false">IF(N($E459)=0,"",N($F459)/$E459)</f>
        <v/>
      </c>
      <c r="M459" s="29" t="str">
        <f aca="false">IF(OR($J459="",N($E459)=0),"",$J459/$E459)</f>
        <v/>
      </c>
      <c r="N459" s="30" t="str">
        <f aca="false">IF($L459="","",IF($L459&gt;='Job Log'!$F$5,"On target","Under"))</f>
        <v/>
      </c>
    </row>
    <row r="460" customFormat="false" ht="15" hidden="false" customHeight="false" outlineLevel="0" collapsed="false">
      <c r="A460" s="19"/>
      <c r="B460" s="20"/>
      <c r="C460" s="20"/>
      <c r="D460" s="20"/>
      <c r="E460" s="21"/>
      <c r="F460" s="22"/>
      <c r="G460" s="22"/>
      <c r="H460" s="23" t="str">
        <f aca="false">IF(N($E460)=0,"",$E460*'Job Log'!$C$5)</f>
        <v/>
      </c>
      <c r="I460" s="23" t="str">
        <f aca="false">IF(N($F460)+N($G460)=0,"",N($F460)+N($G460))</f>
        <v/>
      </c>
      <c r="J460" s="23" t="str">
        <f aca="false">IF($I460="","",$I460-N($G460)-N($H460))</f>
        <v/>
      </c>
      <c r="K460" s="24" t="str">
        <f aca="false">IF(OR($I460="",N($I460)=0),"",$J460/$I460)</f>
        <v/>
      </c>
      <c r="L460" s="25" t="str">
        <f aca="false">IF(N($E460)=0,"",N($F460)/$E460)</f>
        <v/>
      </c>
      <c r="M460" s="25" t="str">
        <f aca="false">IF(OR($J460="",N($E460)=0),"",$J460/$E460)</f>
        <v/>
      </c>
      <c r="N460" s="26" t="str">
        <f aca="false">IF($L460="","",IF($L460&gt;='Job Log'!$F$5,"On target","Under"))</f>
        <v/>
      </c>
    </row>
    <row r="461" customFormat="false" ht="15" hidden="false" customHeight="false" outlineLevel="0" collapsed="false">
      <c r="A461" s="19"/>
      <c r="B461" s="20"/>
      <c r="C461" s="20"/>
      <c r="D461" s="20"/>
      <c r="E461" s="21"/>
      <c r="F461" s="22"/>
      <c r="G461" s="22"/>
      <c r="H461" s="27" t="str">
        <f aca="false">IF(N($E461)=0,"",$E461*'Job Log'!$C$5)</f>
        <v/>
      </c>
      <c r="I461" s="27" t="str">
        <f aca="false">IF(N($F461)+N($G461)=0,"",N($F461)+N($G461))</f>
        <v/>
      </c>
      <c r="J461" s="27" t="str">
        <f aca="false">IF($I461="","",$I461-N($G461)-N($H461))</f>
        <v/>
      </c>
      <c r="K461" s="28" t="str">
        <f aca="false">IF(OR($I461="",N($I461)=0),"",$J461/$I461)</f>
        <v/>
      </c>
      <c r="L461" s="29" t="str">
        <f aca="false">IF(N($E461)=0,"",N($F461)/$E461)</f>
        <v/>
      </c>
      <c r="M461" s="29" t="str">
        <f aca="false">IF(OR($J461="",N($E461)=0),"",$J461/$E461)</f>
        <v/>
      </c>
      <c r="N461" s="30" t="str">
        <f aca="false">IF($L461="","",IF($L461&gt;='Job Log'!$F$5,"On target","Under"))</f>
        <v/>
      </c>
    </row>
    <row r="462" customFormat="false" ht="15" hidden="false" customHeight="false" outlineLevel="0" collapsed="false">
      <c r="A462" s="19"/>
      <c r="B462" s="20"/>
      <c r="C462" s="20"/>
      <c r="D462" s="20"/>
      <c r="E462" s="21"/>
      <c r="F462" s="22"/>
      <c r="G462" s="22"/>
      <c r="H462" s="23" t="str">
        <f aca="false">IF(N($E462)=0,"",$E462*'Job Log'!$C$5)</f>
        <v/>
      </c>
      <c r="I462" s="23" t="str">
        <f aca="false">IF(N($F462)+N($G462)=0,"",N($F462)+N($G462))</f>
        <v/>
      </c>
      <c r="J462" s="23" t="str">
        <f aca="false">IF($I462="","",$I462-N($G462)-N($H462))</f>
        <v/>
      </c>
      <c r="K462" s="24" t="str">
        <f aca="false">IF(OR($I462="",N($I462)=0),"",$J462/$I462)</f>
        <v/>
      </c>
      <c r="L462" s="25" t="str">
        <f aca="false">IF(N($E462)=0,"",N($F462)/$E462)</f>
        <v/>
      </c>
      <c r="M462" s="25" t="str">
        <f aca="false">IF(OR($J462="",N($E462)=0),"",$J462/$E462)</f>
        <v/>
      </c>
      <c r="N462" s="26" t="str">
        <f aca="false">IF($L462="","",IF($L462&gt;='Job Log'!$F$5,"On target","Under"))</f>
        <v/>
      </c>
    </row>
    <row r="463" customFormat="false" ht="15" hidden="false" customHeight="false" outlineLevel="0" collapsed="false">
      <c r="A463" s="19"/>
      <c r="B463" s="20"/>
      <c r="C463" s="20"/>
      <c r="D463" s="20"/>
      <c r="E463" s="21"/>
      <c r="F463" s="22"/>
      <c r="G463" s="22"/>
      <c r="H463" s="27" t="str">
        <f aca="false">IF(N($E463)=0,"",$E463*'Job Log'!$C$5)</f>
        <v/>
      </c>
      <c r="I463" s="27" t="str">
        <f aca="false">IF(N($F463)+N($G463)=0,"",N($F463)+N($G463))</f>
        <v/>
      </c>
      <c r="J463" s="27" t="str">
        <f aca="false">IF($I463="","",$I463-N($G463)-N($H463))</f>
        <v/>
      </c>
      <c r="K463" s="28" t="str">
        <f aca="false">IF(OR($I463="",N($I463)=0),"",$J463/$I463)</f>
        <v/>
      </c>
      <c r="L463" s="29" t="str">
        <f aca="false">IF(N($E463)=0,"",N($F463)/$E463)</f>
        <v/>
      </c>
      <c r="M463" s="29" t="str">
        <f aca="false">IF(OR($J463="",N($E463)=0),"",$J463/$E463)</f>
        <v/>
      </c>
      <c r="N463" s="30" t="str">
        <f aca="false">IF($L463="","",IF($L463&gt;='Job Log'!$F$5,"On target","Under"))</f>
        <v/>
      </c>
    </row>
    <row r="464" customFormat="false" ht="15" hidden="false" customHeight="false" outlineLevel="0" collapsed="false">
      <c r="A464" s="19"/>
      <c r="B464" s="20"/>
      <c r="C464" s="20"/>
      <c r="D464" s="20"/>
      <c r="E464" s="21"/>
      <c r="F464" s="22"/>
      <c r="G464" s="22"/>
      <c r="H464" s="23" t="str">
        <f aca="false">IF(N($E464)=0,"",$E464*'Job Log'!$C$5)</f>
        <v/>
      </c>
      <c r="I464" s="23" t="str">
        <f aca="false">IF(N($F464)+N($G464)=0,"",N($F464)+N($G464))</f>
        <v/>
      </c>
      <c r="J464" s="23" t="str">
        <f aca="false">IF($I464="","",$I464-N($G464)-N($H464))</f>
        <v/>
      </c>
      <c r="K464" s="24" t="str">
        <f aca="false">IF(OR($I464="",N($I464)=0),"",$J464/$I464)</f>
        <v/>
      </c>
      <c r="L464" s="25" t="str">
        <f aca="false">IF(N($E464)=0,"",N($F464)/$E464)</f>
        <v/>
      </c>
      <c r="M464" s="25" t="str">
        <f aca="false">IF(OR($J464="",N($E464)=0),"",$J464/$E464)</f>
        <v/>
      </c>
      <c r="N464" s="26" t="str">
        <f aca="false">IF($L464="","",IF($L464&gt;='Job Log'!$F$5,"On target","Under"))</f>
        <v/>
      </c>
    </row>
    <row r="465" customFormat="false" ht="15" hidden="false" customHeight="false" outlineLevel="0" collapsed="false">
      <c r="A465" s="19"/>
      <c r="B465" s="20"/>
      <c r="C465" s="20"/>
      <c r="D465" s="20"/>
      <c r="E465" s="21"/>
      <c r="F465" s="22"/>
      <c r="G465" s="22"/>
      <c r="H465" s="27" t="str">
        <f aca="false">IF(N($E465)=0,"",$E465*'Job Log'!$C$5)</f>
        <v/>
      </c>
      <c r="I465" s="27" t="str">
        <f aca="false">IF(N($F465)+N($G465)=0,"",N($F465)+N($G465))</f>
        <v/>
      </c>
      <c r="J465" s="27" t="str">
        <f aca="false">IF($I465="","",$I465-N($G465)-N($H465))</f>
        <v/>
      </c>
      <c r="K465" s="28" t="str">
        <f aca="false">IF(OR($I465="",N($I465)=0),"",$J465/$I465)</f>
        <v/>
      </c>
      <c r="L465" s="29" t="str">
        <f aca="false">IF(N($E465)=0,"",N($F465)/$E465)</f>
        <v/>
      </c>
      <c r="M465" s="29" t="str">
        <f aca="false">IF(OR($J465="",N($E465)=0),"",$J465/$E465)</f>
        <v/>
      </c>
      <c r="N465" s="30" t="str">
        <f aca="false">IF($L465="","",IF($L465&gt;='Job Log'!$F$5,"On target","Under"))</f>
        <v/>
      </c>
    </row>
    <row r="466" customFormat="false" ht="15" hidden="false" customHeight="false" outlineLevel="0" collapsed="false">
      <c r="A466" s="19"/>
      <c r="B466" s="20"/>
      <c r="C466" s="20"/>
      <c r="D466" s="20"/>
      <c r="E466" s="21"/>
      <c r="F466" s="22"/>
      <c r="G466" s="22"/>
      <c r="H466" s="23" t="str">
        <f aca="false">IF(N($E466)=0,"",$E466*'Job Log'!$C$5)</f>
        <v/>
      </c>
      <c r="I466" s="23" t="str">
        <f aca="false">IF(N($F466)+N($G466)=0,"",N($F466)+N($G466))</f>
        <v/>
      </c>
      <c r="J466" s="23" t="str">
        <f aca="false">IF($I466="","",$I466-N($G466)-N($H466))</f>
        <v/>
      </c>
      <c r="K466" s="24" t="str">
        <f aca="false">IF(OR($I466="",N($I466)=0),"",$J466/$I466)</f>
        <v/>
      </c>
      <c r="L466" s="25" t="str">
        <f aca="false">IF(N($E466)=0,"",N($F466)/$E466)</f>
        <v/>
      </c>
      <c r="M466" s="25" t="str">
        <f aca="false">IF(OR($J466="",N($E466)=0),"",$J466/$E466)</f>
        <v/>
      </c>
      <c r="N466" s="26" t="str">
        <f aca="false">IF($L466="","",IF($L466&gt;='Job Log'!$F$5,"On target","Under"))</f>
        <v/>
      </c>
    </row>
    <row r="467" customFormat="false" ht="15" hidden="false" customHeight="false" outlineLevel="0" collapsed="false">
      <c r="A467" s="19"/>
      <c r="B467" s="20"/>
      <c r="C467" s="20"/>
      <c r="D467" s="20"/>
      <c r="E467" s="21"/>
      <c r="F467" s="22"/>
      <c r="G467" s="22"/>
      <c r="H467" s="27" t="str">
        <f aca="false">IF(N($E467)=0,"",$E467*'Job Log'!$C$5)</f>
        <v/>
      </c>
      <c r="I467" s="27" t="str">
        <f aca="false">IF(N($F467)+N($G467)=0,"",N($F467)+N($G467))</f>
        <v/>
      </c>
      <c r="J467" s="27" t="str">
        <f aca="false">IF($I467="","",$I467-N($G467)-N($H467))</f>
        <v/>
      </c>
      <c r="K467" s="28" t="str">
        <f aca="false">IF(OR($I467="",N($I467)=0),"",$J467/$I467)</f>
        <v/>
      </c>
      <c r="L467" s="29" t="str">
        <f aca="false">IF(N($E467)=0,"",N($F467)/$E467)</f>
        <v/>
      </c>
      <c r="M467" s="29" t="str">
        <f aca="false">IF(OR($J467="",N($E467)=0),"",$J467/$E467)</f>
        <v/>
      </c>
      <c r="N467" s="30" t="str">
        <f aca="false">IF($L467="","",IF($L467&gt;='Job Log'!$F$5,"On target","Under"))</f>
        <v/>
      </c>
    </row>
    <row r="468" customFormat="false" ht="15" hidden="false" customHeight="false" outlineLevel="0" collapsed="false">
      <c r="A468" s="19"/>
      <c r="B468" s="20"/>
      <c r="C468" s="20"/>
      <c r="D468" s="20"/>
      <c r="E468" s="21"/>
      <c r="F468" s="22"/>
      <c r="G468" s="22"/>
      <c r="H468" s="23" t="str">
        <f aca="false">IF(N($E468)=0,"",$E468*'Job Log'!$C$5)</f>
        <v/>
      </c>
      <c r="I468" s="23" t="str">
        <f aca="false">IF(N($F468)+N($G468)=0,"",N($F468)+N($G468))</f>
        <v/>
      </c>
      <c r="J468" s="23" t="str">
        <f aca="false">IF($I468="","",$I468-N($G468)-N($H468))</f>
        <v/>
      </c>
      <c r="K468" s="24" t="str">
        <f aca="false">IF(OR($I468="",N($I468)=0),"",$J468/$I468)</f>
        <v/>
      </c>
      <c r="L468" s="25" t="str">
        <f aca="false">IF(N($E468)=0,"",N($F468)/$E468)</f>
        <v/>
      </c>
      <c r="M468" s="25" t="str">
        <f aca="false">IF(OR($J468="",N($E468)=0),"",$J468/$E468)</f>
        <v/>
      </c>
      <c r="N468" s="26" t="str">
        <f aca="false">IF($L468="","",IF($L468&gt;='Job Log'!$F$5,"On target","Under"))</f>
        <v/>
      </c>
    </row>
    <row r="469" customFormat="false" ht="15" hidden="false" customHeight="false" outlineLevel="0" collapsed="false">
      <c r="A469" s="19"/>
      <c r="B469" s="20"/>
      <c r="C469" s="20"/>
      <c r="D469" s="20"/>
      <c r="E469" s="21"/>
      <c r="F469" s="22"/>
      <c r="G469" s="22"/>
      <c r="H469" s="27" t="str">
        <f aca="false">IF(N($E469)=0,"",$E469*'Job Log'!$C$5)</f>
        <v/>
      </c>
      <c r="I469" s="27" t="str">
        <f aca="false">IF(N($F469)+N($G469)=0,"",N($F469)+N($G469))</f>
        <v/>
      </c>
      <c r="J469" s="27" t="str">
        <f aca="false">IF($I469="","",$I469-N($G469)-N($H469))</f>
        <v/>
      </c>
      <c r="K469" s="28" t="str">
        <f aca="false">IF(OR($I469="",N($I469)=0),"",$J469/$I469)</f>
        <v/>
      </c>
      <c r="L469" s="29" t="str">
        <f aca="false">IF(N($E469)=0,"",N($F469)/$E469)</f>
        <v/>
      </c>
      <c r="M469" s="29" t="str">
        <f aca="false">IF(OR($J469="",N($E469)=0),"",$J469/$E469)</f>
        <v/>
      </c>
      <c r="N469" s="30" t="str">
        <f aca="false">IF($L469="","",IF($L469&gt;='Job Log'!$F$5,"On target","Under"))</f>
        <v/>
      </c>
    </row>
    <row r="470" customFormat="false" ht="15" hidden="false" customHeight="false" outlineLevel="0" collapsed="false">
      <c r="A470" s="19"/>
      <c r="B470" s="20"/>
      <c r="C470" s="20"/>
      <c r="D470" s="20"/>
      <c r="E470" s="21"/>
      <c r="F470" s="22"/>
      <c r="G470" s="22"/>
      <c r="H470" s="23" t="str">
        <f aca="false">IF(N($E470)=0,"",$E470*'Job Log'!$C$5)</f>
        <v/>
      </c>
      <c r="I470" s="23" t="str">
        <f aca="false">IF(N($F470)+N($G470)=0,"",N($F470)+N($G470))</f>
        <v/>
      </c>
      <c r="J470" s="23" t="str">
        <f aca="false">IF($I470="","",$I470-N($G470)-N($H470))</f>
        <v/>
      </c>
      <c r="K470" s="24" t="str">
        <f aca="false">IF(OR($I470="",N($I470)=0),"",$J470/$I470)</f>
        <v/>
      </c>
      <c r="L470" s="25" t="str">
        <f aca="false">IF(N($E470)=0,"",N($F470)/$E470)</f>
        <v/>
      </c>
      <c r="M470" s="25" t="str">
        <f aca="false">IF(OR($J470="",N($E470)=0),"",$J470/$E470)</f>
        <v/>
      </c>
      <c r="N470" s="26" t="str">
        <f aca="false">IF($L470="","",IF($L470&gt;='Job Log'!$F$5,"On target","Under"))</f>
        <v/>
      </c>
    </row>
    <row r="471" customFormat="false" ht="15" hidden="false" customHeight="false" outlineLevel="0" collapsed="false">
      <c r="A471" s="19"/>
      <c r="B471" s="20"/>
      <c r="C471" s="20"/>
      <c r="D471" s="20"/>
      <c r="E471" s="21"/>
      <c r="F471" s="22"/>
      <c r="G471" s="22"/>
      <c r="H471" s="27" t="str">
        <f aca="false">IF(N($E471)=0,"",$E471*'Job Log'!$C$5)</f>
        <v/>
      </c>
      <c r="I471" s="27" t="str">
        <f aca="false">IF(N($F471)+N($G471)=0,"",N($F471)+N($G471))</f>
        <v/>
      </c>
      <c r="J471" s="27" t="str">
        <f aca="false">IF($I471="","",$I471-N($G471)-N($H471))</f>
        <v/>
      </c>
      <c r="K471" s="28" t="str">
        <f aca="false">IF(OR($I471="",N($I471)=0),"",$J471/$I471)</f>
        <v/>
      </c>
      <c r="L471" s="29" t="str">
        <f aca="false">IF(N($E471)=0,"",N($F471)/$E471)</f>
        <v/>
      </c>
      <c r="M471" s="29" t="str">
        <f aca="false">IF(OR($J471="",N($E471)=0),"",$J471/$E471)</f>
        <v/>
      </c>
      <c r="N471" s="30" t="str">
        <f aca="false">IF($L471="","",IF($L471&gt;='Job Log'!$F$5,"On target","Under"))</f>
        <v/>
      </c>
    </row>
    <row r="472" customFormat="false" ht="15" hidden="false" customHeight="false" outlineLevel="0" collapsed="false">
      <c r="A472" s="19"/>
      <c r="B472" s="20"/>
      <c r="C472" s="20"/>
      <c r="D472" s="20"/>
      <c r="E472" s="21"/>
      <c r="F472" s="22"/>
      <c r="G472" s="22"/>
      <c r="H472" s="23" t="str">
        <f aca="false">IF(N($E472)=0,"",$E472*'Job Log'!$C$5)</f>
        <v/>
      </c>
      <c r="I472" s="23" t="str">
        <f aca="false">IF(N($F472)+N($G472)=0,"",N($F472)+N($G472))</f>
        <v/>
      </c>
      <c r="J472" s="23" t="str">
        <f aca="false">IF($I472="","",$I472-N($G472)-N($H472))</f>
        <v/>
      </c>
      <c r="K472" s="24" t="str">
        <f aca="false">IF(OR($I472="",N($I472)=0),"",$J472/$I472)</f>
        <v/>
      </c>
      <c r="L472" s="25" t="str">
        <f aca="false">IF(N($E472)=0,"",N($F472)/$E472)</f>
        <v/>
      </c>
      <c r="M472" s="25" t="str">
        <f aca="false">IF(OR($J472="",N($E472)=0),"",$J472/$E472)</f>
        <v/>
      </c>
      <c r="N472" s="26" t="str">
        <f aca="false">IF($L472="","",IF($L472&gt;='Job Log'!$F$5,"On target","Under"))</f>
        <v/>
      </c>
    </row>
    <row r="473" customFormat="false" ht="15" hidden="false" customHeight="false" outlineLevel="0" collapsed="false">
      <c r="A473" s="19"/>
      <c r="B473" s="20"/>
      <c r="C473" s="20"/>
      <c r="D473" s="20"/>
      <c r="E473" s="21"/>
      <c r="F473" s="22"/>
      <c r="G473" s="22"/>
      <c r="H473" s="27" t="str">
        <f aca="false">IF(N($E473)=0,"",$E473*'Job Log'!$C$5)</f>
        <v/>
      </c>
      <c r="I473" s="27" t="str">
        <f aca="false">IF(N($F473)+N($G473)=0,"",N($F473)+N($G473))</f>
        <v/>
      </c>
      <c r="J473" s="27" t="str">
        <f aca="false">IF($I473="","",$I473-N($G473)-N($H473))</f>
        <v/>
      </c>
      <c r="K473" s="28" t="str">
        <f aca="false">IF(OR($I473="",N($I473)=0),"",$J473/$I473)</f>
        <v/>
      </c>
      <c r="L473" s="29" t="str">
        <f aca="false">IF(N($E473)=0,"",N($F473)/$E473)</f>
        <v/>
      </c>
      <c r="M473" s="29" t="str">
        <f aca="false">IF(OR($J473="",N($E473)=0),"",$J473/$E473)</f>
        <v/>
      </c>
      <c r="N473" s="30" t="str">
        <f aca="false">IF($L473="","",IF($L473&gt;='Job Log'!$F$5,"On target","Under"))</f>
        <v/>
      </c>
    </row>
    <row r="474" customFormat="false" ht="15" hidden="false" customHeight="false" outlineLevel="0" collapsed="false">
      <c r="A474" s="19"/>
      <c r="B474" s="20"/>
      <c r="C474" s="20"/>
      <c r="D474" s="20"/>
      <c r="E474" s="21"/>
      <c r="F474" s="22"/>
      <c r="G474" s="22"/>
      <c r="H474" s="23" t="str">
        <f aca="false">IF(N($E474)=0,"",$E474*'Job Log'!$C$5)</f>
        <v/>
      </c>
      <c r="I474" s="23" t="str">
        <f aca="false">IF(N($F474)+N($G474)=0,"",N($F474)+N($G474))</f>
        <v/>
      </c>
      <c r="J474" s="23" t="str">
        <f aca="false">IF($I474="","",$I474-N($G474)-N($H474))</f>
        <v/>
      </c>
      <c r="K474" s="24" t="str">
        <f aca="false">IF(OR($I474="",N($I474)=0),"",$J474/$I474)</f>
        <v/>
      </c>
      <c r="L474" s="25" t="str">
        <f aca="false">IF(N($E474)=0,"",N($F474)/$E474)</f>
        <v/>
      </c>
      <c r="M474" s="25" t="str">
        <f aca="false">IF(OR($J474="",N($E474)=0),"",$J474/$E474)</f>
        <v/>
      </c>
      <c r="N474" s="26" t="str">
        <f aca="false">IF($L474="","",IF($L474&gt;='Job Log'!$F$5,"On target","Under"))</f>
        <v/>
      </c>
    </row>
    <row r="475" customFormat="false" ht="15" hidden="false" customHeight="false" outlineLevel="0" collapsed="false">
      <c r="A475" s="19"/>
      <c r="B475" s="20"/>
      <c r="C475" s="20"/>
      <c r="D475" s="20"/>
      <c r="E475" s="21"/>
      <c r="F475" s="22"/>
      <c r="G475" s="22"/>
      <c r="H475" s="27" t="str">
        <f aca="false">IF(N($E475)=0,"",$E475*'Job Log'!$C$5)</f>
        <v/>
      </c>
      <c r="I475" s="27" t="str">
        <f aca="false">IF(N($F475)+N($G475)=0,"",N($F475)+N($G475))</f>
        <v/>
      </c>
      <c r="J475" s="27" t="str">
        <f aca="false">IF($I475="","",$I475-N($G475)-N($H475))</f>
        <v/>
      </c>
      <c r="K475" s="28" t="str">
        <f aca="false">IF(OR($I475="",N($I475)=0),"",$J475/$I475)</f>
        <v/>
      </c>
      <c r="L475" s="29" t="str">
        <f aca="false">IF(N($E475)=0,"",N($F475)/$E475)</f>
        <v/>
      </c>
      <c r="M475" s="29" t="str">
        <f aca="false">IF(OR($J475="",N($E475)=0),"",$J475/$E475)</f>
        <v/>
      </c>
      <c r="N475" s="30" t="str">
        <f aca="false">IF($L475="","",IF($L475&gt;='Job Log'!$F$5,"On target","Under"))</f>
        <v/>
      </c>
    </row>
    <row r="476" customFormat="false" ht="15" hidden="false" customHeight="false" outlineLevel="0" collapsed="false">
      <c r="A476" s="19"/>
      <c r="B476" s="20"/>
      <c r="C476" s="20"/>
      <c r="D476" s="20"/>
      <c r="E476" s="21"/>
      <c r="F476" s="22"/>
      <c r="G476" s="22"/>
      <c r="H476" s="23" t="str">
        <f aca="false">IF(N($E476)=0,"",$E476*'Job Log'!$C$5)</f>
        <v/>
      </c>
      <c r="I476" s="23" t="str">
        <f aca="false">IF(N($F476)+N($G476)=0,"",N($F476)+N($G476))</f>
        <v/>
      </c>
      <c r="J476" s="23" t="str">
        <f aca="false">IF($I476="","",$I476-N($G476)-N($H476))</f>
        <v/>
      </c>
      <c r="K476" s="24" t="str">
        <f aca="false">IF(OR($I476="",N($I476)=0),"",$J476/$I476)</f>
        <v/>
      </c>
      <c r="L476" s="25" t="str">
        <f aca="false">IF(N($E476)=0,"",N($F476)/$E476)</f>
        <v/>
      </c>
      <c r="M476" s="25" t="str">
        <f aca="false">IF(OR($J476="",N($E476)=0),"",$J476/$E476)</f>
        <v/>
      </c>
      <c r="N476" s="26" t="str">
        <f aca="false">IF($L476="","",IF($L476&gt;='Job Log'!$F$5,"On target","Under"))</f>
        <v/>
      </c>
    </row>
    <row r="477" customFormat="false" ht="15" hidden="false" customHeight="false" outlineLevel="0" collapsed="false">
      <c r="A477" s="19"/>
      <c r="B477" s="20"/>
      <c r="C477" s="20"/>
      <c r="D477" s="20"/>
      <c r="E477" s="21"/>
      <c r="F477" s="22"/>
      <c r="G477" s="22"/>
      <c r="H477" s="27" t="str">
        <f aca="false">IF(N($E477)=0,"",$E477*'Job Log'!$C$5)</f>
        <v/>
      </c>
      <c r="I477" s="27" t="str">
        <f aca="false">IF(N($F477)+N($G477)=0,"",N($F477)+N($G477))</f>
        <v/>
      </c>
      <c r="J477" s="27" t="str">
        <f aca="false">IF($I477="","",$I477-N($G477)-N($H477))</f>
        <v/>
      </c>
      <c r="K477" s="28" t="str">
        <f aca="false">IF(OR($I477="",N($I477)=0),"",$J477/$I477)</f>
        <v/>
      </c>
      <c r="L477" s="29" t="str">
        <f aca="false">IF(N($E477)=0,"",N($F477)/$E477)</f>
        <v/>
      </c>
      <c r="M477" s="29" t="str">
        <f aca="false">IF(OR($J477="",N($E477)=0),"",$J477/$E477)</f>
        <v/>
      </c>
      <c r="N477" s="30" t="str">
        <f aca="false">IF($L477="","",IF($L477&gt;='Job Log'!$F$5,"On target","Under"))</f>
        <v/>
      </c>
    </row>
    <row r="478" customFormat="false" ht="15" hidden="false" customHeight="false" outlineLevel="0" collapsed="false">
      <c r="A478" s="19"/>
      <c r="B478" s="20"/>
      <c r="C478" s="20"/>
      <c r="D478" s="20"/>
      <c r="E478" s="21"/>
      <c r="F478" s="22"/>
      <c r="G478" s="22"/>
      <c r="H478" s="23" t="str">
        <f aca="false">IF(N($E478)=0,"",$E478*'Job Log'!$C$5)</f>
        <v/>
      </c>
      <c r="I478" s="23" t="str">
        <f aca="false">IF(N($F478)+N($G478)=0,"",N($F478)+N($G478))</f>
        <v/>
      </c>
      <c r="J478" s="23" t="str">
        <f aca="false">IF($I478="","",$I478-N($G478)-N($H478))</f>
        <v/>
      </c>
      <c r="K478" s="24" t="str">
        <f aca="false">IF(OR($I478="",N($I478)=0),"",$J478/$I478)</f>
        <v/>
      </c>
      <c r="L478" s="25" t="str">
        <f aca="false">IF(N($E478)=0,"",N($F478)/$E478)</f>
        <v/>
      </c>
      <c r="M478" s="25" t="str">
        <f aca="false">IF(OR($J478="",N($E478)=0),"",$J478/$E478)</f>
        <v/>
      </c>
      <c r="N478" s="26" t="str">
        <f aca="false">IF($L478="","",IF($L478&gt;='Job Log'!$F$5,"On target","Under"))</f>
        <v/>
      </c>
    </row>
    <row r="479" customFormat="false" ht="15" hidden="false" customHeight="false" outlineLevel="0" collapsed="false">
      <c r="A479" s="19"/>
      <c r="B479" s="20"/>
      <c r="C479" s="20"/>
      <c r="D479" s="20"/>
      <c r="E479" s="21"/>
      <c r="F479" s="22"/>
      <c r="G479" s="22"/>
      <c r="H479" s="27" t="str">
        <f aca="false">IF(N($E479)=0,"",$E479*'Job Log'!$C$5)</f>
        <v/>
      </c>
      <c r="I479" s="27" t="str">
        <f aca="false">IF(N($F479)+N($G479)=0,"",N($F479)+N($G479))</f>
        <v/>
      </c>
      <c r="J479" s="27" t="str">
        <f aca="false">IF($I479="","",$I479-N($G479)-N($H479))</f>
        <v/>
      </c>
      <c r="K479" s="28" t="str">
        <f aca="false">IF(OR($I479="",N($I479)=0),"",$J479/$I479)</f>
        <v/>
      </c>
      <c r="L479" s="29" t="str">
        <f aca="false">IF(N($E479)=0,"",N($F479)/$E479)</f>
        <v/>
      </c>
      <c r="M479" s="29" t="str">
        <f aca="false">IF(OR($J479="",N($E479)=0),"",$J479/$E479)</f>
        <v/>
      </c>
      <c r="N479" s="30" t="str">
        <f aca="false">IF($L479="","",IF($L479&gt;='Job Log'!$F$5,"On target","Under"))</f>
        <v/>
      </c>
    </row>
    <row r="480" customFormat="false" ht="15" hidden="false" customHeight="false" outlineLevel="0" collapsed="false">
      <c r="A480" s="19"/>
      <c r="B480" s="20"/>
      <c r="C480" s="20"/>
      <c r="D480" s="20"/>
      <c r="E480" s="21"/>
      <c r="F480" s="22"/>
      <c r="G480" s="22"/>
      <c r="H480" s="23" t="str">
        <f aca="false">IF(N($E480)=0,"",$E480*'Job Log'!$C$5)</f>
        <v/>
      </c>
      <c r="I480" s="23" t="str">
        <f aca="false">IF(N($F480)+N($G480)=0,"",N($F480)+N($G480))</f>
        <v/>
      </c>
      <c r="J480" s="23" t="str">
        <f aca="false">IF($I480="","",$I480-N($G480)-N($H480))</f>
        <v/>
      </c>
      <c r="K480" s="24" t="str">
        <f aca="false">IF(OR($I480="",N($I480)=0),"",$J480/$I480)</f>
        <v/>
      </c>
      <c r="L480" s="25" t="str">
        <f aca="false">IF(N($E480)=0,"",N($F480)/$E480)</f>
        <v/>
      </c>
      <c r="M480" s="25" t="str">
        <f aca="false">IF(OR($J480="",N($E480)=0),"",$J480/$E480)</f>
        <v/>
      </c>
      <c r="N480" s="26" t="str">
        <f aca="false">IF($L480="","",IF($L480&gt;='Job Log'!$F$5,"On target","Under"))</f>
        <v/>
      </c>
    </row>
    <row r="481" customFormat="false" ht="15" hidden="false" customHeight="false" outlineLevel="0" collapsed="false">
      <c r="A481" s="19"/>
      <c r="B481" s="20"/>
      <c r="C481" s="20"/>
      <c r="D481" s="20"/>
      <c r="E481" s="21"/>
      <c r="F481" s="22"/>
      <c r="G481" s="22"/>
      <c r="H481" s="27" t="str">
        <f aca="false">IF(N($E481)=0,"",$E481*'Job Log'!$C$5)</f>
        <v/>
      </c>
      <c r="I481" s="27" t="str">
        <f aca="false">IF(N($F481)+N($G481)=0,"",N($F481)+N($G481))</f>
        <v/>
      </c>
      <c r="J481" s="27" t="str">
        <f aca="false">IF($I481="","",$I481-N($G481)-N($H481))</f>
        <v/>
      </c>
      <c r="K481" s="28" t="str">
        <f aca="false">IF(OR($I481="",N($I481)=0),"",$J481/$I481)</f>
        <v/>
      </c>
      <c r="L481" s="29" t="str">
        <f aca="false">IF(N($E481)=0,"",N($F481)/$E481)</f>
        <v/>
      </c>
      <c r="M481" s="29" t="str">
        <f aca="false">IF(OR($J481="",N($E481)=0),"",$J481/$E481)</f>
        <v/>
      </c>
      <c r="N481" s="30" t="str">
        <f aca="false">IF($L481="","",IF($L481&gt;='Job Log'!$F$5,"On target","Under"))</f>
        <v/>
      </c>
    </row>
    <row r="482" customFormat="false" ht="15" hidden="false" customHeight="false" outlineLevel="0" collapsed="false">
      <c r="A482" s="19"/>
      <c r="B482" s="20"/>
      <c r="C482" s="20"/>
      <c r="D482" s="20"/>
      <c r="E482" s="21"/>
      <c r="F482" s="22"/>
      <c r="G482" s="22"/>
      <c r="H482" s="23" t="str">
        <f aca="false">IF(N($E482)=0,"",$E482*'Job Log'!$C$5)</f>
        <v/>
      </c>
      <c r="I482" s="23" t="str">
        <f aca="false">IF(N($F482)+N($G482)=0,"",N($F482)+N($G482))</f>
        <v/>
      </c>
      <c r="J482" s="23" t="str">
        <f aca="false">IF($I482="","",$I482-N($G482)-N($H482))</f>
        <v/>
      </c>
      <c r="K482" s="24" t="str">
        <f aca="false">IF(OR($I482="",N($I482)=0),"",$J482/$I482)</f>
        <v/>
      </c>
      <c r="L482" s="25" t="str">
        <f aca="false">IF(N($E482)=0,"",N($F482)/$E482)</f>
        <v/>
      </c>
      <c r="M482" s="25" t="str">
        <f aca="false">IF(OR($J482="",N($E482)=0),"",$J482/$E482)</f>
        <v/>
      </c>
      <c r="N482" s="26" t="str">
        <f aca="false">IF($L482="","",IF($L482&gt;='Job Log'!$F$5,"On target","Under"))</f>
        <v/>
      </c>
    </row>
    <row r="483" customFormat="false" ht="15" hidden="false" customHeight="false" outlineLevel="0" collapsed="false">
      <c r="A483" s="19"/>
      <c r="B483" s="20"/>
      <c r="C483" s="20"/>
      <c r="D483" s="20"/>
      <c r="E483" s="21"/>
      <c r="F483" s="22"/>
      <c r="G483" s="22"/>
      <c r="H483" s="27" t="str">
        <f aca="false">IF(N($E483)=0,"",$E483*'Job Log'!$C$5)</f>
        <v/>
      </c>
      <c r="I483" s="27" t="str">
        <f aca="false">IF(N($F483)+N($G483)=0,"",N($F483)+N($G483))</f>
        <v/>
      </c>
      <c r="J483" s="27" t="str">
        <f aca="false">IF($I483="","",$I483-N($G483)-N($H483))</f>
        <v/>
      </c>
      <c r="K483" s="28" t="str">
        <f aca="false">IF(OR($I483="",N($I483)=0),"",$J483/$I483)</f>
        <v/>
      </c>
      <c r="L483" s="29" t="str">
        <f aca="false">IF(N($E483)=0,"",N($F483)/$E483)</f>
        <v/>
      </c>
      <c r="M483" s="29" t="str">
        <f aca="false">IF(OR($J483="",N($E483)=0),"",$J483/$E483)</f>
        <v/>
      </c>
      <c r="N483" s="30" t="str">
        <f aca="false">IF($L483="","",IF($L483&gt;='Job Log'!$F$5,"On target","Under"))</f>
        <v/>
      </c>
    </row>
    <row r="484" customFormat="false" ht="15" hidden="false" customHeight="false" outlineLevel="0" collapsed="false">
      <c r="A484" s="19"/>
      <c r="B484" s="20"/>
      <c r="C484" s="20"/>
      <c r="D484" s="20"/>
      <c r="E484" s="21"/>
      <c r="F484" s="22"/>
      <c r="G484" s="22"/>
      <c r="H484" s="23" t="str">
        <f aca="false">IF(N($E484)=0,"",$E484*'Job Log'!$C$5)</f>
        <v/>
      </c>
      <c r="I484" s="23" t="str">
        <f aca="false">IF(N($F484)+N($G484)=0,"",N($F484)+N($G484))</f>
        <v/>
      </c>
      <c r="J484" s="23" t="str">
        <f aca="false">IF($I484="","",$I484-N($G484)-N($H484))</f>
        <v/>
      </c>
      <c r="K484" s="24" t="str">
        <f aca="false">IF(OR($I484="",N($I484)=0),"",$J484/$I484)</f>
        <v/>
      </c>
      <c r="L484" s="25" t="str">
        <f aca="false">IF(N($E484)=0,"",N($F484)/$E484)</f>
        <v/>
      </c>
      <c r="M484" s="25" t="str">
        <f aca="false">IF(OR($J484="",N($E484)=0),"",$J484/$E484)</f>
        <v/>
      </c>
      <c r="N484" s="26" t="str">
        <f aca="false">IF($L484="","",IF($L484&gt;='Job Log'!$F$5,"On target","Under"))</f>
        <v/>
      </c>
    </row>
    <row r="485" customFormat="false" ht="15" hidden="false" customHeight="false" outlineLevel="0" collapsed="false">
      <c r="A485" s="19"/>
      <c r="B485" s="20"/>
      <c r="C485" s="20"/>
      <c r="D485" s="20"/>
      <c r="E485" s="21"/>
      <c r="F485" s="22"/>
      <c r="G485" s="22"/>
      <c r="H485" s="27" t="str">
        <f aca="false">IF(N($E485)=0,"",$E485*'Job Log'!$C$5)</f>
        <v/>
      </c>
      <c r="I485" s="27" t="str">
        <f aca="false">IF(N($F485)+N($G485)=0,"",N($F485)+N($G485))</f>
        <v/>
      </c>
      <c r="J485" s="27" t="str">
        <f aca="false">IF($I485="","",$I485-N($G485)-N($H485))</f>
        <v/>
      </c>
      <c r="K485" s="28" t="str">
        <f aca="false">IF(OR($I485="",N($I485)=0),"",$J485/$I485)</f>
        <v/>
      </c>
      <c r="L485" s="29" t="str">
        <f aca="false">IF(N($E485)=0,"",N($F485)/$E485)</f>
        <v/>
      </c>
      <c r="M485" s="29" t="str">
        <f aca="false">IF(OR($J485="",N($E485)=0),"",$J485/$E485)</f>
        <v/>
      </c>
      <c r="N485" s="30" t="str">
        <f aca="false">IF($L485="","",IF($L485&gt;='Job Log'!$F$5,"On target","Under"))</f>
        <v/>
      </c>
    </row>
    <row r="486" customFormat="false" ht="15" hidden="false" customHeight="false" outlineLevel="0" collapsed="false">
      <c r="A486" s="19"/>
      <c r="B486" s="20"/>
      <c r="C486" s="20"/>
      <c r="D486" s="20"/>
      <c r="E486" s="21"/>
      <c r="F486" s="22"/>
      <c r="G486" s="22"/>
      <c r="H486" s="23" t="str">
        <f aca="false">IF(N($E486)=0,"",$E486*'Job Log'!$C$5)</f>
        <v/>
      </c>
      <c r="I486" s="23" t="str">
        <f aca="false">IF(N($F486)+N($G486)=0,"",N($F486)+N($G486))</f>
        <v/>
      </c>
      <c r="J486" s="23" t="str">
        <f aca="false">IF($I486="","",$I486-N($G486)-N($H486))</f>
        <v/>
      </c>
      <c r="K486" s="24" t="str">
        <f aca="false">IF(OR($I486="",N($I486)=0),"",$J486/$I486)</f>
        <v/>
      </c>
      <c r="L486" s="25" t="str">
        <f aca="false">IF(N($E486)=0,"",N($F486)/$E486)</f>
        <v/>
      </c>
      <c r="M486" s="25" t="str">
        <f aca="false">IF(OR($J486="",N($E486)=0),"",$J486/$E486)</f>
        <v/>
      </c>
      <c r="N486" s="26" t="str">
        <f aca="false">IF($L486="","",IF($L486&gt;='Job Log'!$F$5,"On target","Under"))</f>
        <v/>
      </c>
    </row>
    <row r="487" customFormat="false" ht="15" hidden="false" customHeight="false" outlineLevel="0" collapsed="false">
      <c r="A487" s="19"/>
      <c r="B487" s="20"/>
      <c r="C487" s="20"/>
      <c r="D487" s="20"/>
      <c r="E487" s="21"/>
      <c r="F487" s="22"/>
      <c r="G487" s="22"/>
      <c r="H487" s="27" t="str">
        <f aca="false">IF(N($E487)=0,"",$E487*'Job Log'!$C$5)</f>
        <v/>
      </c>
      <c r="I487" s="27" t="str">
        <f aca="false">IF(N($F487)+N($G487)=0,"",N($F487)+N($G487))</f>
        <v/>
      </c>
      <c r="J487" s="27" t="str">
        <f aca="false">IF($I487="","",$I487-N($G487)-N($H487))</f>
        <v/>
      </c>
      <c r="K487" s="28" t="str">
        <f aca="false">IF(OR($I487="",N($I487)=0),"",$J487/$I487)</f>
        <v/>
      </c>
      <c r="L487" s="29" t="str">
        <f aca="false">IF(N($E487)=0,"",N($F487)/$E487)</f>
        <v/>
      </c>
      <c r="M487" s="29" t="str">
        <f aca="false">IF(OR($J487="",N($E487)=0),"",$J487/$E487)</f>
        <v/>
      </c>
      <c r="N487" s="30" t="str">
        <f aca="false">IF($L487="","",IF($L487&gt;='Job Log'!$F$5,"On target","Under"))</f>
        <v/>
      </c>
    </row>
    <row r="488" customFormat="false" ht="15" hidden="false" customHeight="false" outlineLevel="0" collapsed="false">
      <c r="A488" s="19"/>
      <c r="B488" s="20"/>
      <c r="C488" s="20"/>
      <c r="D488" s="20"/>
      <c r="E488" s="21"/>
      <c r="F488" s="22"/>
      <c r="G488" s="22"/>
      <c r="H488" s="23" t="str">
        <f aca="false">IF(N($E488)=0,"",$E488*'Job Log'!$C$5)</f>
        <v/>
      </c>
      <c r="I488" s="23" t="str">
        <f aca="false">IF(N($F488)+N($G488)=0,"",N($F488)+N($G488))</f>
        <v/>
      </c>
      <c r="J488" s="23" t="str">
        <f aca="false">IF($I488="","",$I488-N($G488)-N($H488))</f>
        <v/>
      </c>
      <c r="K488" s="24" t="str">
        <f aca="false">IF(OR($I488="",N($I488)=0),"",$J488/$I488)</f>
        <v/>
      </c>
      <c r="L488" s="25" t="str">
        <f aca="false">IF(N($E488)=0,"",N($F488)/$E488)</f>
        <v/>
      </c>
      <c r="M488" s="25" t="str">
        <f aca="false">IF(OR($J488="",N($E488)=0),"",$J488/$E488)</f>
        <v/>
      </c>
      <c r="N488" s="26" t="str">
        <f aca="false">IF($L488="","",IF($L488&gt;='Job Log'!$F$5,"On target","Under"))</f>
        <v/>
      </c>
    </row>
    <row r="489" customFormat="false" ht="15" hidden="false" customHeight="false" outlineLevel="0" collapsed="false">
      <c r="A489" s="19"/>
      <c r="B489" s="20"/>
      <c r="C489" s="20"/>
      <c r="D489" s="20"/>
      <c r="E489" s="21"/>
      <c r="F489" s="22"/>
      <c r="G489" s="22"/>
      <c r="H489" s="27" t="str">
        <f aca="false">IF(N($E489)=0,"",$E489*'Job Log'!$C$5)</f>
        <v/>
      </c>
      <c r="I489" s="27" t="str">
        <f aca="false">IF(N($F489)+N($G489)=0,"",N($F489)+N($G489))</f>
        <v/>
      </c>
      <c r="J489" s="27" t="str">
        <f aca="false">IF($I489="","",$I489-N($G489)-N($H489))</f>
        <v/>
      </c>
      <c r="K489" s="28" t="str">
        <f aca="false">IF(OR($I489="",N($I489)=0),"",$J489/$I489)</f>
        <v/>
      </c>
      <c r="L489" s="29" t="str">
        <f aca="false">IF(N($E489)=0,"",N($F489)/$E489)</f>
        <v/>
      </c>
      <c r="M489" s="29" t="str">
        <f aca="false">IF(OR($J489="",N($E489)=0),"",$J489/$E489)</f>
        <v/>
      </c>
      <c r="N489" s="30" t="str">
        <f aca="false">IF($L489="","",IF($L489&gt;='Job Log'!$F$5,"On target","Under"))</f>
        <v/>
      </c>
    </row>
    <row r="490" customFormat="false" ht="15" hidden="false" customHeight="false" outlineLevel="0" collapsed="false">
      <c r="A490" s="19"/>
      <c r="B490" s="20"/>
      <c r="C490" s="20"/>
      <c r="D490" s="20"/>
      <c r="E490" s="21"/>
      <c r="F490" s="22"/>
      <c r="G490" s="22"/>
      <c r="H490" s="23" t="str">
        <f aca="false">IF(N($E490)=0,"",$E490*'Job Log'!$C$5)</f>
        <v/>
      </c>
      <c r="I490" s="23" t="str">
        <f aca="false">IF(N($F490)+N($G490)=0,"",N($F490)+N($G490))</f>
        <v/>
      </c>
      <c r="J490" s="23" t="str">
        <f aca="false">IF($I490="","",$I490-N($G490)-N($H490))</f>
        <v/>
      </c>
      <c r="K490" s="24" t="str">
        <f aca="false">IF(OR($I490="",N($I490)=0),"",$J490/$I490)</f>
        <v/>
      </c>
      <c r="L490" s="25" t="str">
        <f aca="false">IF(N($E490)=0,"",N($F490)/$E490)</f>
        <v/>
      </c>
      <c r="M490" s="25" t="str">
        <f aca="false">IF(OR($J490="",N($E490)=0),"",$J490/$E490)</f>
        <v/>
      </c>
      <c r="N490" s="26" t="str">
        <f aca="false">IF($L490="","",IF($L490&gt;='Job Log'!$F$5,"On target","Under"))</f>
        <v/>
      </c>
    </row>
    <row r="491" customFormat="false" ht="15" hidden="false" customHeight="false" outlineLevel="0" collapsed="false">
      <c r="A491" s="19"/>
      <c r="B491" s="20"/>
      <c r="C491" s="20"/>
      <c r="D491" s="20"/>
      <c r="E491" s="21"/>
      <c r="F491" s="22"/>
      <c r="G491" s="22"/>
      <c r="H491" s="27" t="str">
        <f aca="false">IF(N($E491)=0,"",$E491*'Job Log'!$C$5)</f>
        <v/>
      </c>
      <c r="I491" s="27" t="str">
        <f aca="false">IF(N($F491)+N($G491)=0,"",N($F491)+N($G491))</f>
        <v/>
      </c>
      <c r="J491" s="27" t="str">
        <f aca="false">IF($I491="","",$I491-N($G491)-N($H491))</f>
        <v/>
      </c>
      <c r="K491" s="28" t="str">
        <f aca="false">IF(OR($I491="",N($I491)=0),"",$J491/$I491)</f>
        <v/>
      </c>
      <c r="L491" s="29" t="str">
        <f aca="false">IF(N($E491)=0,"",N($F491)/$E491)</f>
        <v/>
      </c>
      <c r="M491" s="29" t="str">
        <f aca="false">IF(OR($J491="",N($E491)=0),"",$J491/$E491)</f>
        <v/>
      </c>
      <c r="N491" s="30" t="str">
        <f aca="false">IF($L491="","",IF($L491&gt;='Job Log'!$F$5,"On target","Under"))</f>
        <v/>
      </c>
    </row>
    <row r="492" customFormat="false" ht="15" hidden="false" customHeight="false" outlineLevel="0" collapsed="false">
      <c r="A492" s="19"/>
      <c r="B492" s="20"/>
      <c r="C492" s="20"/>
      <c r="D492" s="20"/>
      <c r="E492" s="21"/>
      <c r="F492" s="22"/>
      <c r="G492" s="22"/>
      <c r="H492" s="23" t="str">
        <f aca="false">IF(N($E492)=0,"",$E492*'Job Log'!$C$5)</f>
        <v/>
      </c>
      <c r="I492" s="23" t="str">
        <f aca="false">IF(N($F492)+N($G492)=0,"",N($F492)+N($G492))</f>
        <v/>
      </c>
      <c r="J492" s="23" t="str">
        <f aca="false">IF($I492="","",$I492-N($G492)-N($H492))</f>
        <v/>
      </c>
      <c r="K492" s="24" t="str">
        <f aca="false">IF(OR($I492="",N($I492)=0),"",$J492/$I492)</f>
        <v/>
      </c>
      <c r="L492" s="25" t="str">
        <f aca="false">IF(N($E492)=0,"",N($F492)/$E492)</f>
        <v/>
      </c>
      <c r="M492" s="25" t="str">
        <f aca="false">IF(OR($J492="",N($E492)=0),"",$J492/$E492)</f>
        <v/>
      </c>
      <c r="N492" s="26" t="str">
        <f aca="false">IF($L492="","",IF($L492&gt;='Job Log'!$F$5,"On target","Under"))</f>
        <v/>
      </c>
    </row>
    <row r="493" customFormat="false" ht="15" hidden="false" customHeight="false" outlineLevel="0" collapsed="false">
      <c r="A493" s="19"/>
      <c r="B493" s="20"/>
      <c r="C493" s="20"/>
      <c r="D493" s="20"/>
      <c r="E493" s="21"/>
      <c r="F493" s="22"/>
      <c r="G493" s="22"/>
      <c r="H493" s="27" t="str">
        <f aca="false">IF(N($E493)=0,"",$E493*'Job Log'!$C$5)</f>
        <v/>
      </c>
      <c r="I493" s="27" t="str">
        <f aca="false">IF(N($F493)+N($G493)=0,"",N($F493)+N($G493))</f>
        <v/>
      </c>
      <c r="J493" s="27" t="str">
        <f aca="false">IF($I493="","",$I493-N($G493)-N($H493))</f>
        <v/>
      </c>
      <c r="K493" s="28" t="str">
        <f aca="false">IF(OR($I493="",N($I493)=0),"",$J493/$I493)</f>
        <v/>
      </c>
      <c r="L493" s="29" t="str">
        <f aca="false">IF(N($E493)=0,"",N($F493)/$E493)</f>
        <v/>
      </c>
      <c r="M493" s="29" t="str">
        <f aca="false">IF(OR($J493="",N($E493)=0),"",$J493/$E493)</f>
        <v/>
      </c>
      <c r="N493" s="30" t="str">
        <f aca="false">IF($L493="","",IF($L493&gt;='Job Log'!$F$5,"On target","Under"))</f>
        <v/>
      </c>
    </row>
    <row r="494" customFormat="false" ht="15" hidden="false" customHeight="false" outlineLevel="0" collapsed="false">
      <c r="A494" s="19"/>
      <c r="B494" s="20"/>
      <c r="C494" s="20"/>
      <c r="D494" s="20"/>
      <c r="E494" s="21"/>
      <c r="F494" s="22"/>
      <c r="G494" s="22"/>
      <c r="H494" s="23" t="str">
        <f aca="false">IF(N($E494)=0,"",$E494*'Job Log'!$C$5)</f>
        <v/>
      </c>
      <c r="I494" s="23" t="str">
        <f aca="false">IF(N($F494)+N($G494)=0,"",N($F494)+N($G494))</f>
        <v/>
      </c>
      <c r="J494" s="23" t="str">
        <f aca="false">IF($I494="","",$I494-N($G494)-N($H494))</f>
        <v/>
      </c>
      <c r="K494" s="24" t="str">
        <f aca="false">IF(OR($I494="",N($I494)=0),"",$J494/$I494)</f>
        <v/>
      </c>
      <c r="L494" s="25" t="str">
        <f aca="false">IF(N($E494)=0,"",N($F494)/$E494)</f>
        <v/>
      </c>
      <c r="M494" s="25" t="str">
        <f aca="false">IF(OR($J494="",N($E494)=0),"",$J494/$E494)</f>
        <v/>
      </c>
      <c r="N494" s="26" t="str">
        <f aca="false">IF($L494="","",IF($L494&gt;='Job Log'!$F$5,"On target","Under"))</f>
        <v/>
      </c>
    </row>
    <row r="495" customFormat="false" ht="15" hidden="false" customHeight="false" outlineLevel="0" collapsed="false">
      <c r="A495" s="19"/>
      <c r="B495" s="20"/>
      <c r="C495" s="20"/>
      <c r="D495" s="20"/>
      <c r="E495" s="21"/>
      <c r="F495" s="22"/>
      <c r="G495" s="22"/>
      <c r="H495" s="27" t="str">
        <f aca="false">IF(N($E495)=0,"",$E495*'Job Log'!$C$5)</f>
        <v/>
      </c>
      <c r="I495" s="27" t="str">
        <f aca="false">IF(N($F495)+N($G495)=0,"",N($F495)+N($G495))</f>
        <v/>
      </c>
      <c r="J495" s="27" t="str">
        <f aca="false">IF($I495="","",$I495-N($G495)-N($H495))</f>
        <v/>
      </c>
      <c r="K495" s="28" t="str">
        <f aca="false">IF(OR($I495="",N($I495)=0),"",$J495/$I495)</f>
        <v/>
      </c>
      <c r="L495" s="29" t="str">
        <f aca="false">IF(N($E495)=0,"",N($F495)/$E495)</f>
        <v/>
      </c>
      <c r="M495" s="29" t="str">
        <f aca="false">IF(OR($J495="",N($E495)=0),"",$J495/$E495)</f>
        <v/>
      </c>
      <c r="N495" s="30" t="str">
        <f aca="false">IF($L495="","",IF($L495&gt;='Job Log'!$F$5,"On target","Under"))</f>
        <v/>
      </c>
    </row>
    <row r="496" customFormat="false" ht="15" hidden="false" customHeight="false" outlineLevel="0" collapsed="false">
      <c r="A496" s="19"/>
      <c r="B496" s="20"/>
      <c r="C496" s="20"/>
      <c r="D496" s="20"/>
      <c r="E496" s="21"/>
      <c r="F496" s="22"/>
      <c r="G496" s="22"/>
      <c r="H496" s="23" t="str">
        <f aca="false">IF(N($E496)=0,"",$E496*'Job Log'!$C$5)</f>
        <v/>
      </c>
      <c r="I496" s="23" t="str">
        <f aca="false">IF(N($F496)+N($G496)=0,"",N($F496)+N($G496))</f>
        <v/>
      </c>
      <c r="J496" s="23" t="str">
        <f aca="false">IF($I496="","",$I496-N($G496)-N($H496))</f>
        <v/>
      </c>
      <c r="K496" s="24" t="str">
        <f aca="false">IF(OR($I496="",N($I496)=0),"",$J496/$I496)</f>
        <v/>
      </c>
      <c r="L496" s="25" t="str">
        <f aca="false">IF(N($E496)=0,"",N($F496)/$E496)</f>
        <v/>
      </c>
      <c r="M496" s="25" t="str">
        <f aca="false">IF(OR($J496="",N($E496)=0),"",$J496/$E496)</f>
        <v/>
      </c>
      <c r="N496" s="26" t="str">
        <f aca="false">IF($L496="","",IF($L496&gt;='Job Log'!$F$5,"On target","Under"))</f>
        <v/>
      </c>
    </row>
    <row r="497" customFormat="false" ht="15" hidden="false" customHeight="false" outlineLevel="0" collapsed="false">
      <c r="A497" s="19"/>
      <c r="B497" s="20"/>
      <c r="C497" s="20"/>
      <c r="D497" s="20"/>
      <c r="E497" s="21"/>
      <c r="F497" s="22"/>
      <c r="G497" s="22"/>
      <c r="H497" s="27" t="str">
        <f aca="false">IF(N($E497)=0,"",$E497*'Job Log'!$C$5)</f>
        <v/>
      </c>
      <c r="I497" s="27" t="str">
        <f aca="false">IF(N($F497)+N($G497)=0,"",N($F497)+N($G497))</f>
        <v/>
      </c>
      <c r="J497" s="27" t="str">
        <f aca="false">IF($I497="","",$I497-N($G497)-N($H497))</f>
        <v/>
      </c>
      <c r="K497" s="28" t="str">
        <f aca="false">IF(OR($I497="",N($I497)=0),"",$J497/$I497)</f>
        <v/>
      </c>
      <c r="L497" s="29" t="str">
        <f aca="false">IF(N($E497)=0,"",N($F497)/$E497)</f>
        <v/>
      </c>
      <c r="M497" s="29" t="str">
        <f aca="false">IF(OR($J497="",N($E497)=0),"",$J497/$E497)</f>
        <v/>
      </c>
      <c r="N497" s="30" t="str">
        <f aca="false">IF($L497="","",IF($L497&gt;='Job Log'!$F$5,"On target","Under"))</f>
        <v/>
      </c>
    </row>
    <row r="498" customFormat="false" ht="15" hidden="false" customHeight="false" outlineLevel="0" collapsed="false">
      <c r="A498" s="19"/>
      <c r="B498" s="20"/>
      <c r="C498" s="20"/>
      <c r="D498" s="20"/>
      <c r="E498" s="21"/>
      <c r="F498" s="22"/>
      <c r="G498" s="22"/>
      <c r="H498" s="23" t="str">
        <f aca="false">IF(N($E498)=0,"",$E498*'Job Log'!$C$5)</f>
        <v/>
      </c>
      <c r="I498" s="23" t="str">
        <f aca="false">IF(N($F498)+N($G498)=0,"",N($F498)+N($G498))</f>
        <v/>
      </c>
      <c r="J498" s="23" t="str">
        <f aca="false">IF($I498="","",$I498-N($G498)-N($H498))</f>
        <v/>
      </c>
      <c r="K498" s="24" t="str">
        <f aca="false">IF(OR($I498="",N($I498)=0),"",$J498/$I498)</f>
        <v/>
      </c>
      <c r="L498" s="25" t="str">
        <f aca="false">IF(N($E498)=0,"",N($F498)/$E498)</f>
        <v/>
      </c>
      <c r="M498" s="25" t="str">
        <f aca="false">IF(OR($J498="",N($E498)=0),"",$J498/$E498)</f>
        <v/>
      </c>
      <c r="N498" s="26" t="str">
        <f aca="false">IF($L498="","",IF($L498&gt;='Job Log'!$F$5,"On target","Under"))</f>
        <v/>
      </c>
    </row>
    <row r="499" customFormat="false" ht="15" hidden="false" customHeight="false" outlineLevel="0" collapsed="false">
      <c r="A499" s="19"/>
      <c r="B499" s="20"/>
      <c r="C499" s="20"/>
      <c r="D499" s="20"/>
      <c r="E499" s="21"/>
      <c r="F499" s="22"/>
      <c r="G499" s="22"/>
      <c r="H499" s="27" t="str">
        <f aca="false">IF(N($E499)=0,"",$E499*'Job Log'!$C$5)</f>
        <v/>
      </c>
      <c r="I499" s="27" t="str">
        <f aca="false">IF(N($F499)+N($G499)=0,"",N($F499)+N($G499))</f>
        <v/>
      </c>
      <c r="J499" s="27" t="str">
        <f aca="false">IF($I499="","",$I499-N($G499)-N($H499))</f>
        <v/>
      </c>
      <c r="K499" s="28" t="str">
        <f aca="false">IF(OR($I499="",N($I499)=0),"",$J499/$I499)</f>
        <v/>
      </c>
      <c r="L499" s="29" t="str">
        <f aca="false">IF(N($E499)=0,"",N($F499)/$E499)</f>
        <v/>
      </c>
      <c r="M499" s="29" t="str">
        <f aca="false">IF(OR($J499="",N($E499)=0),"",$J499/$E499)</f>
        <v/>
      </c>
      <c r="N499" s="30" t="str">
        <f aca="false">IF($L499="","",IF($L499&gt;='Job Log'!$F$5,"On target","Under"))</f>
        <v/>
      </c>
    </row>
    <row r="500" customFormat="false" ht="15" hidden="false" customHeight="false" outlineLevel="0" collapsed="false">
      <c r="A500" s="19"/>
      <c r="B500" s="20"/>
      <c r="C500" s="20"/>
      <c r="D500" s="20"/>
      <c r="E500" s="21"/>
      <c r="F500" s="22"/>
      <c r="G500" s="22"/>
      <c r="H500" s="23" t="str">
        <f aca="false">IF(N($E500)=0,"",$E500*'Job Log'!$C$5)</f>
        <v/>
      </c>
      <c r="I500" s="23" t="str">
        <f aca="false">IF(N($F500)+N($G500)=0,"",N($F500)+N($G500))</f>
        <v/>
      </c>
      <c r="J500" s="23" t="str">
        <f aca="false">IF($I500="","",$I500-N($G500)-N($H500))</f>
        <v/>
      </c>
      <c r="K500" s="24" t="str">
        <f aca="false">IF(OR($I500="",N($I500)=0),"",$J500/$I500)</f>
        <v/>
      </c>
      <c r="L500" s="25" t="str">
        <f aca="false">IF(N($E500)=0,"",N($F500)/$E500)</f>
        <v/>
      </c>
      <c r="M500" s="25" t="str">
        <f aca="false">IF(OR($J500="",N($E500)=0),"",$J500/$E500)</f>
        <v/>
      </c>
      <c r="N500" s="26" t="str">
        <f aca="false">IF($L500="","",IF($L500&gt;='Job Log'!$F$5,"On target","Under"))</f>
        <v/>
      </c>
    </row>
    <row r="501" customFormat="false" ht="15" hidden="false" customHeight="false" outlineLevel="0" collapsed="false">
      <c r="A501" s="19"/>
      <c r="B501" s="20"/>
      <c r="C501" s="20"/>
      <c r="D501" s="20"/>
      <c r="E501" s="21"/>
      <c r="F501" s="22"/>
      <c r="G501" s="22"/>
      <c r="H501" s="27" t="str">
        <f aca="false">IF(N($E501)=0,"",$E501*'Job Log'!$C$5)</f>
        <v/>
      </c>
      <c r="I501" s="27" t="str">
        <f aca="false">IF(N($F501)+N($G501)=0,"",N($F501)+N($G501))</f>
        <v/>
      </c>
      <c r="J501" s="27" t="str">
        <f aca="false">IF($I501="","",$I501-N($G501)-N($H501))</f>
        <v/>
      </c>
      <c r="K501" s="28" t="str">
        <f aca="false">IF(OR($I501="",N($I501)=0),"",$J501/$I501)</f>
        <v/>
      </c>
      <c r="L501" s="29" t="str">
        <f aca="false">IF(N($E501)=0,"",N($F501)/$E501)</f>
        <v/>
      </c>
      <c r="M501" s="29" t="str">
        <f aca="false">IF(OR($J501="",N($E501)=0),"",$J501/$E501)</f>
        <v/>
      </c>
      <c r="N501" s="30" t="str">
        <f aca="false">IF($L501="","",IF($L501&gt;='Job Log'!$F$5,"On target","Under"))</f>
        <v/>
      </c>
    </row>
    <row r="502" customFormat="false" ht="15" hidden="false" customHeight="false" outlineLevel="0" collapsed="false">
      <c r="A502" s="19"/>
      <c r="B502" s="20"/>
      <c r="C502" s="20"/>
      <c r="D502" s="20"/>
      <c r="E502" s="21"/>
      <c r="F502" s="22"/>
      <c r="G502" s="22"/>
      <c r="H502" s="23" t="str">
        <f aca="false">IF(N($E502)=0,"",$E502*'Job Log'!$C$5)</f>
        <v/>
      </c>
      <c r="I502" s="23" t="str">
        <f aca="false">IF(N($F502)+N($G502)=0,"",N($F502)+N($G502))</f>
        <v/>
      </c>
      <c r="J502" s="23" t="str">
        <f aca="false">IF($I502="","",$I502-N($G502)-N($H502))</f>
        <v/>
      </c>
      <c r="K502" s="24" t="str">
        <f aca="false">IF(OR($I502="",N($I502)=0),"",$J502/$I502)</f>
        <v/>
      </c>
      <c r="L502" s="25" t="str">
        <f aca="false">IF(N($E502)=0,"",N($F502)/$E502)</f>
        <v/>
      </c>
      <c r="M502" s="25" t="str">
        <f aca="false">IF(OR($J502="",N($E502)=0),"",$J502/$E502)</f>
        <v/>
      </c>
      <c r="N502" s="26" t="str">
        <f aca="false">IF($L502="","",IF($L502&gt;='Job Log'!$F$5,"On target","Under"))</f>
        <v/>
      </c>
    </row>
    <row r="503" customFormat="false" ht="15" hidden="false" customHeight="false" outlineLevel="0" collapsed="false">
      <c r="A503" s="19"/>
      <c r="B503" s="20"/>
      <c r="C503" s="20"/>
      <c r="D503" s="20"/>
      <c r="E503" s="21"/>
      <c r="F503" s="22"/>
      <c r="G503" s="22"/>
      <c r="H503" s="27" t="str">
        <f aca="false">IF(N($E503)=0,"",$E503*'Job Log'!$C$5)</f>
        <v/>
      </c>
      <c r="I503" s="27" t="str">
        <f aca="false">IF(N($F503)+N($G503)=0,"",N($F503)+N($G503))</f>
        <v/>
      </c>
      <c r="J503" s="27" t="str">
        <f aca="false">IF($I503="","",$I503-N($G503)-N($H503))</f>
        <v/>
      </c>
      <c r="K503" s="28" t="str">
        <f aca="false">IF(OR($I503="",N($I503)=0),"",$J503/$I503)</f>
        <v/>
      </c>
      <c r="L503" s="29" t="str">
        <f aca="false">IF(N($E503)=0,"",N($F503)/$E503)</f>
        <v/>
      </c>
      <c r="M503" s="29" t="str">
        <f aca="false">IF(OR($J503="",N($E503)=0),"",$J503/$E503)</f>
        <v/>
      </c>
      <c r="N503" s="30" t="str">
        <f aca="false">IF($L503="","",IF($L503&gt;='Job Log'!$F$5,"On target","Under"))</f>
        <v/>
      </c>
    </row>
    <row r="504" customFormat="false" ht="15" hidden="false" customHeight="false" outlineLevel="0" collapsed="false">
      <c r="A504" s="19"/>
      <c r="B504" s="20"/>
      <c r="C504" s="20"/>
      <c r="D504" s="20"/>
      <c r="E504" s="21"/>
      <c r="F504" s="22"/>
      <c r="G504" s="22"/>
      <c r="H504" s="23" t="str">
        <f aca="false">IF(N($E504)=0,"",$E504*'Job Log'!$C$5)</f>
        <v/>
      </c>
      <c r="I504" s="23" t="str">
        <f aca="false">IF(N($F504)+N($G504)=0,"",N($F504)+N($G504))</f>
        <v/>
      </c>
      <c r="J504" s="23" t="str">
        <f aca="false">IF($I504="","",$I504-N($G504)-N($H504))</f>
        <v/>
      </c>
      <c r="K504" s="24" t="str">
        <f aca="false">IF(OR($I504="",N($I504)=0),"",$J504/$I504)</f>
        <v/>
      </c>
      <c r="L504" s="25" t="str">
        <f aca="false">IF(N($E504)=0,"",N($F504)/$E504)</f>
        <v/>
      </c>
      <c r="M504" s="25" t="str">
        <f aca="false">IF(OR($J504="",N($E504)=0),"",$J504/$E504)</f>
        <v/>
      </c>
      <c r="N504" s="26" t="str">
        <f aca="false">IF($L504="","",IF($L504&gt;='Job Log'!$F$5,"On target","Under"))</f>
        <v/>
      </c>
    </row>
    <row r="505" customFormat="false" ht="15" hidden="false" customHeight="false" outlineLevel="0" collapsed="false">
      <c r="A505" s="19"/>
      <c r="B505" s="20"/>
      <c r="C505" s="20"/>
      <c r="D505" s="20"/>
      <c r="E505" s="21"/>
      <c r="F505" s="22"/>
      <c r="G505" s="22"/>
      <c r="H505" s="27" t="str">
        <f aca="false">IF(N($E505)=0,"",$E505*'Job Log'!$C$5)</f>
        <v/>
      </c>
      <c r="I505" s="27" t="str">
        <f aca="false">IF(N($F505)+N($G505)=0,"",N($F505)+N($G505))</f>
        <v/>
      </c>
      <c r="J505" s="27" t="str">
        <f aca="false">IF($I505="","",$I505-N($G505)-N($H505))</f>
        <v/>
      </c>
      <c r="K505" s="28" t="str">
        <f aca="false">IF(OR($I505="",N($I505)=0),"",$J505/$I505)</f>
        <v/>
      </c>
      <c r="L505" s="29" t="str">
        <f aca="false">IF(N($E505)=0,"",N($F505)/$E505)</f>
        <v/>
      </c>
      <c r="M505" s="29" t="str">
        <f aca="false">IF(OR($J505="",N($E505)=0),"",$J505/$E505)</f>
        <v/>
      </c>
      <c r="N505" s="30" t="str">
        <f aca="false">IF($L505="","",IF($L505&gt;='Job Log'!$F$5,"On target","Under"))</f>
        <v/>
      </c>
    </row>
    <row r="506" customFormat="false" ht="15" hidden="false" customHeight="false" outlineLevel="0" collapsed="false">
      <c r="A506" s="19"/>
      <c r="B506" s="20"/>
      <c r="C506" s="20"/>
      <c r="D506" s="20"/>
      <c r="E506" s="21"/>
      <c r="F506" s="22"/>
      <c r="G506" s="22"/>
      <c r="H506" s="23" t="str">
        <f aca="false">IF(N($E506)=0,"",$E506*'Job Log'!$C$5)</f>
        <v/>
      </c>
      <c r="I506" s="23" t="str">
        <f aca="false">IF(N($F506)+N($G506)=0,"",N($F506)+N($G506))</f>
        <v/>
      </c>
      <c r="J506" s="23" t="str">
        <f aca="false">IF($I506="","",$I506-N($G506)-N($H506))</f>
        <v/>
      </c>
      <c r="K506" s="24" t="str">
        <f aca="false">IF(OR($I506="",N($I506)=0),"",$J506/$I506)</f>
        <v/>
      </c>
      <c r="L506" s="25" t="str">
        <f aca="false">IF(N($E506)=0,"",N($F506)/$E506)</f>
        <v/>
      </c>
      <c r="M506" s="25" t="str">
        <f aca="false">IF(OR($J506="",N($E506)=0),"",$J506/$E506)</f>
        <v/>
      </c>
      <c r="N506" s="26" t="str">
        <f aca="false">IF($L506="","",IF($L506&gt;='Job Log'!$F$5,"On target","Under"))</f>
        <v/>
      </c>
    </row>
    <row r="507" customFormat="false" ht="15" hidden="false" customHeight="false" outlineLevel="0" collapsed="false">
      <c r="A507" s="19"/>
      <c r="B507" s="20"/>
      <c r="C507" s="20"/>
      <c r="D507" s="20"/>
      <c r="E507" s="21"/>
      <c r="F507" s="22"/>
      <c r="G507" s="22"/>
      <c r="H507" s="27" t="str">
        <f aca="false">IF(N($E507)=0,"",$E507*'Job Log'!$C$5)</f>
        <v/>
      </c>
      <c r="I507" s="27" t="str">
        <f aca="false">IF(N($F507)+N($G507)=0,"",N($F507)+N($G507))</f>
        <v/>
      </c>
      <c r="J507" s="27" t="str">
        <f aca="false">IF($I507="","",$I507-N($G507)-N($H507))</f>
        <v/>
      </c>
      <c r="K507" s="28" t="str">
        <f aca="false">IF(OR($I507="",N($I507)=0),"",$J507/$I507)</f>
        <v/>
      </c>
      <c r="L507" s="29" t="str">
        <f aca="false">IF(N($E507)=0,"",N($F507)/$E507)</f>
        <v/>
      </c>
      <c r="M507" s="29" t="str">
        <f aca="false">IF(OR($J507="",N($E507)=0),"",$J507/$E507)</f>
        <v/>
      </c>
      <c r="N507" s="30" t="str">
        <f aca="false">IF($L507="","",IF($L507&gt;='Job Log'!$F$5,"On target","Under"))</f>
        <v/>
      </c>
    </row>
    <row r="508" customFormat="false" ht="15" hidden="false" customHeight="false" outlineLevel="0" collapsed="false">
      <c r="A508" s="19"/>
      <c r="B508" s="20"/>
      <c r="C508" s="20"/>
      <c r="D508" s="20"/>
      <c r="E508" s="21"/>
      <c r="F508" s="22"/>
      <c r="G508" s="22"/>
      <c r="H508" s="23" t="str">
        <f aca="false">IF(N($E508)=0,"",$E508*'Job Log'!$C$5)</f>
        <v/>
      </c>
      <c r="I508" s="23" t="str">
        <f aca="false">IF(N($F508)+N($G508)=0,"",N($F508)+N($G508))</f>
        <v/>
      </c>
      <c r="J508" s="23" t="str">
        <f aca="false">IF($I508="","",$I508-N($G508)-N($H508))</f>
        <v/>
      </c>
      <c r="K508" s="24" t="str">
        <f aca="false">IF(OR($I508="",N($I508)=0),"",$J508/$I508)</f>
        <v/>
      </c>
      <c r="L508" s="25" t="str">
        <f aca="false">IF(N($E508)=0,"",N($F508)/$E508)</f>
        <v/>
      </c>
      <c r="M508" s="25" t="str">
        <f aca="false">IF(OR($J508="",N($E508)=0),"",$J508/$E508)</f>
        <v/>
      </c>
      <c r="N508" s="26" t="str">
        <f aca="false">IF($L508="","",IF($L508&gt;='Job Log'!$F$5,"On target","Under"))</f>
        <v/>
      </c>
    </row>
    <row r="509" customFormat="false" ht="15" hidden="false" customHeight="false" outlineLevel="0" collapsed="false">
      <c r="A509" s="19"/>
      <c r="B509" s="20"/>
      <c r="C509" s="20"/>
      <c r="D509" s="20"/>
      <c r="E509" s="21"/>
      <c r="F509" s="22"/>
      <c r="G509" s="22"/>
      <c r="H509" s="27" t="str">
        <f aca="false">IF(N($E509)=0,"",$E509*'Job Log'!$C$5)</f>
        <v/>
      </c>
      <c r="I509" s="27" t="str">
        <f aca="false">IF(N($F509)+N($G509)=0,"",N($F509)+N($G509))</f>
        <v/>
      </c>
      <c r="J509" s="27" t="str">
        <f aca="false">IF($I509="","",$I509-N($G509)-N($H509))</f>
        <v/>
      </c>
      <c r="K509" s="28" t="str">
        <f aca="false">IF(OR($I509="",N($I509)=0),"",$J509/$I509)</f>
        <v/>
      </c>
      <c r="L509" s="29" t="str">
        <f aca="false">IF(N($E509)=0,"",N($F509)/$E509)</f>
        <v/>
      </c>
      <c r="M509" s="29" t="str">
        <f aca="false">IF(OR($J509="",N($E509)=0),"",$J509/$E509)</f>
        <v/>
      </c>
      <c r="N509" s="30" t="str">
        <f aca="false">IF($L509="","",IF($L509&gt;='Job Log'!$F$5,"On target","Under"))</f>
        <v/>
      </c>
    </row>
  </sheetData>
  <mergeCells count="2">
    <mergeCell ref="A1:N1"/>
    <mergeCell ref="A2:N2"/>
  </mergeCells>
  <conditionalFormatting sqref="N9:N509">
    <cfRule type="expression" priority="2" aboveAverage="0" equalAverage="0" bottom="0" percent="0" rank="0" text="" dxfId="0">
      <formula>$N9="Under"</formula>
    </cfRule>
    <cfRule type="expression" priority="3" aboveAverage="0" equalAverage="0" bottom="0" percent="0" rank="0" text="" dxfId="1">
      <formula>$N9="On target"</formula>
    </cfRule>
  </conditionalFormatting>
  <dataValidations count="1">
    <dataValidation allowBlank="true" errorStyle="stop" operator="between" showDropDown="false" showErrorMessage="false" showInputMessage="false" sqref="D9:D509" type="list">
      <formula1>"Google,Google Ads,Facebook,Nextdoor,Referral,Repeat Customer,Yard Sign,Truck,Website,Angi / Thumbtack,Other"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H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3" min="3" style="0" width="15"/>
    <col collapsed="false" customWidth="true" hidden="false" outlineLevel="0" max="4" min="4" style="0" width="13"/>
    <col collapsed="false" customWidth="true" hidden="false" outlineLevel="0" max="6" min="5" style="0" width="15"/>
    <col collapsed="false" customWidth="true" hidden="false" outlineLevel="0" max="7" min="7" style="0" width="13"/>
    <col collapsed="false" customWidth="true" hidden="false" outlineLevel="0" max="8" min="8" style="0" width="15"/>
  </cols>
  <sheetData>
    <row r="1" customFormat="false" ht="30" hidden="false" customHeight="true" outlineLevel="0" collapsed="false">
      <c r="B1" s="1" t="s">
        <v>27</v>
      </c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B2" s="31" t="s">
        <v>28</v>
      </c>
    </row>
    <row r="4" customFormat="false" ht="15" hidden="false" customHeight="false" outlineLevel="0" collapsed="false">
      <c r="B4" s="32" t="s">
        <v>29</v>
      </c>
      <c r="C4" s="33"/>
      <c r="D4" s="33"/>
      <c r="E4" s="33"/>
      <c r="F4" s="33"/>
      <c r="G4" s="33"/>
      <c r="H4" s="33"/>
    </row>
    <row r="5" customFormat="false" ht="19.5" hidden="false" customHeight="true" outlineLevel="0" collapsed="false">
      <c r="B5" s="34" t="s">
        <v>30</v>
      </c>
      <c r="C5" s="35" t="n">
        <f aca="false">COUNT('Job Log'!$L$9:$L$509)</f>
        <v>1</v>
      </c>
      <c r="D5" s="36" t="s">
        <v>31</v>
      </c>
      <c r="E5" s="36"/>
      <c r="F5" s="36"/>
      <c r="G5" s="36"/>
      <c r="H5" s="36"/>
    </row>
    <row r="6" customFormat="false" ht="19.5" hidden="false" customHeight="true" outlineLevel="0" collapsed="false">
      <c r="B6" s="34" t="s">
        <v>32</v>
      </c>
      <c r="C6" s="37" t="n">
        <f aca="false">SUM('Job Log'!$I$9:$I$509)</f>
        <v>850</v>
      </c>
      <c r="D6" s="36" t="s">
        <v>33</v>
      </c>
      <c r="E6" s="36"/>
      <c r="F6" s="36"/>
      <c r="G6" s="36"/>
      <c r="H6" s="36"/>
    </row>
    <row r="7" customFormat="false" ht="19.5" hidden="false" customHeight="true" outlineLevel="0" collapsed="false">
      <c r="B7" s="34" t="s">
        <v>34</v>
      </c>
      <c r="C7" s="37" t="n">
        <f aca="false">SUM('Job Log'!$J$9:$J$509)</f>
        <v>452</v>
      </c>
      <c r="D7" s="36" t="s">
        <v>35</v>
      </c>
      <c r="E7" s="36"/>
      <c r="F7" s="36"/>
      <c r="G7" s="36"/>
      <c r="H7" s="36"/>
    </row>
    <row r="8" customFormat="false" ht="25.5" hidden="false" customHeight="true" outlineLevel="0" collapsed="false">
      <c r="B8" s="38" t="s">
        <v>36</v>
      </c>
      <c r="C8" s="39" t="n">
        <f aca="false">IFERROR(SUM('Job Log'!$J$9:$J$509)/SUM('Job Log'!$I$9:$I$509),0)</f>
        <v>0.531764705882353</v>
      </c>
      <c r="D8" s="36" t="s">
        <v>37</v>
      </c>
      <c r="E8" s="36"/>
      <c r="F8" s="36"/>
      <c r="G8" s="36"/>
      <c r="H8" s="36"/>
    </row>
    <row r="9" customFormat="false" ht="25.5" hidden="false" customHeight="true" outlineLevel="0" collapsed="false">
      <c r="B9" s="38" t="s">
        <v>38</v>
      </c>
      <c r="C9" s="40" t="n">
        <f aca="false">IFERROR(SUM('Job Log'!$F$9:$F$509)/SUM('Job Log'!$E$9:$E$509),0)</f>
        <v>175</v>
      </c>
      <c r="D9" s="36" t="s">
        <v>39</v>
      </c>
      <c r="E9" s="36"/>
      <c r="F9" s="36"/>
      <c r="G9" s="36"/>
      <c r="H9" s="36"/>
    </row>
    <row r="10" customFormat="false" ht="19.5" hidden="false" customHeight="true" outlineLevel="0" collapsed="false">
      <c r="B10" s="34" t="s">
        <v>40</v>
      </c>
      <c r="C10" s="41" t="n">
        <f aca="false">'Job Log'!$F$5</f>
        <v>95</v>
      </c>
      <c r="D10" s="36" t="s">
        <v>41</v>
      </c>
      <c r="E10" s="36"/>
      <c r="F10" s="36"/>
      <c r="G10" s="36"/>
      <c r="H10" s="36"/>
    </row>
    <row r="11" customFormat="false" ht="25.5" hidden="false" customHeight="true" outlineLevel="0" collapsed="false">
      <c r="B11" s="38" t="s">
        <v>42</v>
      </c>
      <c r="C11" s="40" t="n">
        <f aca="false">IFERROR(SUM('Job Log'!$F$9:$F$509)/SUM('Job Log'!$E$9:$E$509),0)-'Job Log'!$F$5</f>
        <v>80</v>
      </c>
      <c r="D11" s="36" t="s">
        <v>43</v>
      </c>
      <c r="E11" s="36"/>
      <c r="F11" s="36"/>
      <c r="G11" s="36"/>
      <c r="H11" s="36"/>
    </row>
    <row r="12" customFormat="false" ht="19.5" hidden="false" customHeight="true" outlineLevel="0" collapsed="false">
      <c r="B12" s="34" t="s">
        <v>44</v>
      </c>
      <c r="C12" s="37" t="n">
        <f aca="false">IFERROR((SUM('Job Log'!$F$9:$F$509)/SUM('Job Log'!$E$9:$E$509)-'Job Log'!$F$5)*SUM('Job Log'!$E$9:$E$509),0)</f>
        <v>320</v>
      </c>
      <c r="D12" s="36" t="s">
        <v>45</v>
      </c>
      <c r="E12" s="36"/>
      <c r="F12" s="36"/>
      <c r="G12" s="36"/>
      <c r="H12" s="36"/>
    </row>
    <row r="13" customFormat="false" ht="19.5" hidden="false" customHeight="true" outlineLevel="0" collapsed="false">
      <c r="B13" s="34" t="s">
        <v>46</v>
      </c>
      <c r="C13" s="41" t="n">
        <f aca="false">IFERROR(SUM('Job Log'!$J$9:$J$509)/SUM('Job Log'!$E$9:$E$509),0)</f>
        <v>113</v>
      </c>
      <c r="D13" s="36" t="s">
        <v>47</v>
      </c>
      <c r="E13" s="36"/>
      <c r="F13" s="36"/>
      <c r="G13" s="36"/>
      <c r="H13" s="36"/>
    </row>
    <row r="15" customFormat="false" ht="15" hidden="false" customHeight="false" outlineLevel="0" collapsed="false">
      <c r="B15" s="32" t="s">
        <v>48</v>
      </c>
      <c r="C15" s="33"/>
      <c r="D15" s="33"/>
      <c r="E15" s="33"/>
      <c r="F15" s="33"/>
      <c r="G15" s="33"/>
      <c r="H15" s="33"/>
    </row>
    <row r="16" customFormat="false" ht="19.5" hidden="false" customHeight="true" outlineLevel="0" collapsed="false">
      <c r="B16" s="34" t="s">
        <v>49</v>
      </c>
      <c r="C16" s="35" t="n">
        <f aca="false">COUNTIF('Job Log'!$N$9:$N$509,"On target")</f>
        <v>1</v>
      </c>
      <c r="D16" s="36"/>
      <c r="E16" s="36"/>
      <c r="F16" s="36"/>
      <c r="G16" s="36"/>
      <c r="H16" s="36"/>
    </row>
    <row r="17" customFormat="false" ht="19.5" hidden="false" customHeight="true" outlineLevel="0" collapsed="false">
      <c r="B17" s="34" t="s">
        <v>50</v>
      </c>
      <c r="C17" s="35" t="n">
        <f aca="false">COUNTIF('Job Log'!$N$9:$N$509,"Under")</f>
        <v>0</v>
      </c>
      <c r="D17" s="36"/>
      <c r="E17" s="36"/>
      <c r="F17" s="36"/>
      <c r="G17" s="36"/>
      <c r="H17" s="36"/>
    </row>
    <row r="18" customFormat="false" ht="25.5" hidden="false" customHeight="true" outlineLevel="0" collapsed="false">
      <c r="B18" s="38" t="s">
        <v>51</v>
      </c>
      <c r="C18" s="42" t="n">
        <f aca="false">IFERROR(COUNTIF('Job Log'!$N$9:$N$509,"On target")/COUNT('Job Log'!$L$9:$L$509),0)</f>
        <v>1</v>
      </c>
      <c r="D18" s="36" t="s">
        <v>52</v>
      </c>
      <c r="E18" s="36"/>
      <c r="F18" s="36"/>
      <c r="G18" s="36"/>
      <c r="H18" s="36"/>
    </row>
    <row r="19" customFormat="false" ht="19.5" hidden="false" customHeight="true" outlineLevel="0" collapsed="false">
      <c r="B19" s="34" t="s">
        <v>53</v>
      </c>
      <c r="C19" s="41" t="n">
        <f aca="false">IFERROR(MIN('Job Log'!$L$9:$L$509),0)</f>
        <v>175</v>
      </c>
      <c r="D19" s="36" t="s">
        <v>54</v>
      </c>
      <c r="E19" s="36"/>
      <c r="F19" s="36"/>
      <c r="G19" s="36"/>
      <c r="H19" s="36"/>
    </row>
    <row r="20" customFormat="false" ht="19.5" hidden="false" customHeight="true" outlineLevel="0" collapsed="false">
      <c r="B20" s="34" t="s">
        <v>55</v>
      </c>
      <c r="C20" s="41" t="n">
        <f aca="false">IFERROR(MAX('Job Log'!$L$9:$L$509),0)</f>
        <v>175</v>
      </c>
      <c r="D20" s="36" t="s">
        <v>56</v>
      </c>
      <c r="E20" s="36"/>
      <c r="F20" s="36"/>
      <c r="G20" s="36"/>
      <c r="H20" s="36"/>
    </row>
    <row r="22" customFormat="false" ht="15" hidden="false" customHeight="false" outlineLevel="0" collapsed="false">
      <c r="B22" s="32" t="s">
        <v>57</v>
      </c>
      <c r="C22" s="33"/>
      <c r="D22" s="33"/>
      <c r="E22" s="33"/>
      <c r="F22" s="33"/>
      <c r="G22" s="33"/>
      <c r="H22" s="33"/>
    </row>
    <row r="23" customFormat="false" ht="15" hidden="false" customHeight="false" outlineLevel="0" collapsed="false">
      <c r="B23" s="6" t="s">
        <v>58</v>
      </c>
    </row>
    <row r="24" customFormat="false" ht="15" hidden="false" customHeight="false" outlineLevel="0" collapsed="false">
      <c r="B24" s="43" t="s">
        <v>59</v>
      </c>
      <c r="C24" s="43" t="s">
        <v>60</v>
      </c>
      <c r="D24" s="43" t="s">
        <v>61</v>
      </c>
      <c r="E24" s="43" t="s">
        <v>62</v>
      </c>
      <c r="F24" s="43" t="s">
        <v>63</v>
      </c>
      <c r="G24" s="43" t="s">
        <v>64</v>
      </c>
      <c r="H24" s="43" t="s">
        <v>65</v>
      </c>
    </row>
    <row r="25" customFormat="false" ht="15" hidden="false" customHeight="false" outlineLevel="0" collapsed="false">
      <c r="B25" s="44" t="s">
        <v>26</v>
      </c>
      <c r="C25" s="45" t="n">
        <f aca="false">COUNTIFS('Job Log'!$D$9:$D$509,$B25,'Job Log'!$L$9:$L$509,"&gt;0")</f>
        <v>1</v>
      </c>
      <c r="D25" s="46" t="n">
        <f aca="false">SUMIF('Job Log'!$D$9:$D$509,$B25,'Job Log'!$E$9:$E$509)</f>
        <v>4</v>
      </c>
      <c r="E25" s="47" t="n">
        <f aca="false">SUMIF('Job Log'!$D$9:$D$509,$B25,'Job Log'!$I$9:$I$509)</f>
        <v>850</v>
      </c>
      <c r="F25" s="47" t="n">
        <f aca="false">SUMIF('Job Log'!$D$9:$D$509,$B25,'Job Log'!$J$9:$J$509)</f>
        <v>452</v>
      </c>
      <c r="G25" s="48" t="n">
        <f aca="false">IF(N($E25)=0,"",$F25/$E25)</f>
        <v>0.531764705882353</v>
      </c>
      <c r="H25" s="49" t="n">
        <f aca="false">IF(N($D25)=0,"",SUMIF('Job Log'!$D$9:$D$509,$B25,'Job Log'!$F$9:$F$509)/$D25)</f>
        <v>175</v>
      </c>
    </row>
    <row r="26" customFormat="false" ht="15" hidden="false" customHeight="false" outlineLevel="0" collapsed="false">
      <c r="B26" s="50" t="s">
        <v>66</v>
      </c>
      <c r="C26" s="51" t="n">
        <f aca="false">COUNTIFS('Job Log'!$D$9:$D$509,$B26,'Job Log'!$L$9:$L$509,"&gt;0")</f>
        <v>0</v>
      </c>
      <c r="D26" s="52" t="n">
        <f aca="false">SUMIF('Job Log'!$D$9:$D$509,$B26,'Job Log'!$E$9:$E$509)</f>
        <v>0</v>
      </c>
      <c r="E26" s="53" t="n">
        <f aca="false">SUMIF('Job Log'!$D$9:$D$509,$B26,'Job Log'!$I$9:$I$509)</f>
        <v>0</v>
      </c>
      <c r="F26" s="53" t="n">
        <f aca="false">SUMIF('Job Log'!$D$9:$D$509,$B26,'Job Log'!$J$9:$J$509)</f>
        <v>0</v>
      </c>
      <c r="G26" s="54" t="str">
        <f aca="false">IF(N($E26)=0,"",$F26/$E26)</f>
        <v/>
      </c>
      <c r="H26" s="55" t="str">
        <f aca="false">IF(N($D26)=0,"",SUMIF('Job Log'!$D$9:$D$509,$B26,'Job Log'!$F$9:$F$509)/$D26)</f>
        <v/>
      </c>
    </row>
    <row r="27" customFormat="false" ht="15" hidden="false" customHeight="false" outlineLevel="0" collapsed="false">
      <c r="B27" s="44" t="s">
        <v>67</v>
      </c>
      <c r="C27" s="45" t="n">
        <f aca="false">COUNTIFS('Job Log'!$D$9:$D$509,$B27,'Job Log'!$L$9:$L$509,"&gt;0")</f>
        <v>0</v>
      </c>
      <c r="D27" s="46" t="n">
        <f aca="false">SUMIF('Job Log'!$D$9:$D$509,$B27,'Job Log'!$E$9:$E$509)</f>
        <v>0</v>
      </c>
      <c r="E27" s="47" t="n">
        <f aca="false">SUMIF('Job Log'!$D$9:$D$509,$B27,'Job Log'!$I$9:$I$509)</f>
        <v>0</v>
      </c>
      <c r="F27" s="47" t="n">
        <f aca="false">SUMIF('Job Log'!$D$9:$D$509,$B27,'Job Log'!$J$9:$J$509)</f>
        <v>0</v>
      </c>
      <c r="G27" s="48" t="str">
        <f aca="false">IF(N($E27)=0,"",$F27/$E27)</f>
        <v/>
      </c>
      <c r="H27" s="49" t="str">
        <f aca="false">IF(N($D27)=0,"",SUMIF('Job Log'!$D$9:$D$509,$B27,'Job Log'!$F$9:$F$509)/$D27)</f>
        <v/>
      </c>
    </row>
    <row r="28" customFormat="false" ht="15" hidden="false" customHeight="false" outlineLevel="0" collapsed="false">
      <c r="B28" s="50" t="s">
        <v>68</v>
      </c>
      <c r="C28" s="51" t="n">
        <f aca="false">COUNTIFS('Job Log'!$D$9:$D$509,$B28,'Job Log'!$L$9:$L$509,"&gt;0")</f>
        <v>0</v>
      </c>
      <c r="D28" s="52" t="n">
        <f aca="false">SUMIF('Job Log'!$D$9:$D$509,$B28,'Job Log'!$E$9:$E$509)</f>
        <v>0</v>
      </c>
      <c r="E28" s="53" t="n">
        <f aca="false">SUMIF('Job Log'!$D$9:$D$509,$B28,'Job Log'!$I$9:$I$509)</f>
        <v>0</v>
      </c>
      <c r="F28" s="53" t="n">
        <f aca="false">SUMIF('Job Log'!$D$9:$D$509,$B28,'Job Log'!$J$9:$J$509)</f>
        <v>0</v>
      </c>
      <c r="G28" s="54" t="str">
        <f aca="false">IF(N($E28)=0,"",$F28/$E28)</f>
        <v/>
      </c>
      <c r="H28" s="55" t="str">
        <f aca="false">IF(N($D28)=0,"",SUMIF('Job Log'!$D$9:$D$509,$B28,'Job Log'!$F$9:$F$509)/$D28)</f>
        <v/>
      </c>
    </row>
    <row r="29" customFormat="false" ht="15" hidden="false" customHeight="false" outlineLevel="0" collapsed="false">
      <c r="B29" s="44" t="s">
        <v>69</v>
      </c>
      <c r="C29" s="45" t="n">
        <f aca="false">COUNTIFS('Job Log'!$D$9:$D$509,$B29,'Job Log'!$L$9:$L$509,"&gt;0")</f>
        <v>0</v>
      </c>
      <c r="D29" s="46" t="n">
        <f aca="false">SUMIF('Job Log'!$D$9:$D$509,$B29,'Job Log'!$E$9:$E$509)</f>
        <v>0</v>
      </c>
      <c r="E29" s="47" t="n">
        <f aca="false">SUMIF('Job Log'!$D$9:$D$509,$B29,'Job Log'!$I$9:$I$509)</f>
        <v>0</v>
      </c>
      <c r="F29" s="47" t="n">
        <f aca="false">SUMIF('Job Log'!$D$9:$D$509,$B29,'Job Log'!$J$9:$J$509)</f>
        <v>0</v>
      </c>
      <c r="G29" s="48" t="str">
        <f aca="false">IF(N($E29)=0,"",$F29/$E29)</f>
        <v/>
      </c>
      <c r="H29" s="49" t="str">
        <f aca="false">IF(N($D29)=0,"",SUMIF('Job Log'!$D$9:$D$509,$B29,'Job Log'!$F$9:$F$509)/$D29)</f>
        <v/>
      </c>
    </row>
    <row r="30" customFormat="false" ht="15" hidden="false" customHeight="false" outlineLevel="0" collapsed="false">
      <c r="B30" s="50" t="s">
        <v>70</v>
      </c>
      <c r="C30" s="51" t="n">
        <f aca="false">COUNTIFS('Job Log'!$D$9:$D$509,$B30,'Job Log'!$L$9:$L$509,"&gt;0")</f>
        <v>0</v>
      </c>
      <c r="D30" s="52" t="n">
        <f aca="false">SUMIF('Job Log'!$D$9:$D$509,$B30,'Job Log'!$E$9:$E$509)</f>
        <v>0</v>
      </c>
      <c r="E30" s="53" t="n">
        <f aca="false">SUMIF('Job Log'!$D$9:$D$509,$B30,'Job Log'!$I$9:$I$509)</f>
        <v>0</v>
      </c>
      <c r="F30" s="53" t="n">
        <f aca="false">SUMIF('Job Log'!$D$9:$D$509,$B30,'Job Log'!$J$9:$J$509)</f>
        <v>0</v>
      </c>
      <c r="G30" s="54" t="str">
        <f aca="false">IF(N($E30)=0,"",$F30/$E30)</f>
        <v/>
      </c>
      <c r="H30" s="55" t="str">
        <f aca="false">IF(N($D30)=0,"",SUMIF('Job Log'!$D$9:$D$509,$B30,'Job Log'!$F$9:$F$509)/$D30)</f>
        <v/>
      </c>
    </row>
    <row r="31" customFormat="false" ht="15" hidden="false" customHeight="false" outlineLevel="0" collapsed="false">
      <c r="B31" s="44" t="s">
        <v>71</v>
      </c>
      <c r="C31" s="45" t="n">
        <f aca="false">COUNTIFS('Job Log'!$D$9:$D$509,$B31,'Job Log'!$L$9:$L$509,"&gt;0")</f>
        <v>0</v>
      </c>
      <c r="D31" s="46" t="n">
        <f aca="false">SUMIF('Job Log'!$D$9:$D$509,$B31,'Job Log'!$E$9:$E$509)</f>
        <v>0</v>
      </c>
      <c r="E31" s="47" t="n">
        <f aca="false">SUMIF('Job Log'!$D$9:$D$509,$B31,'Job Log'!$I$9:$I$509)</f>
        <v>0</v>
      </c>
      <c r="F31" s="47" t="n">
        <f aca="false">SUMIF('Job Log'!$D$9:$D$509,$B31,'Job Log'!$J$9:$J$509)</f>
        <v>0</v>
      </c>
      <c r="G31" s="48" t="str">
        <f aca="false">IF(N($E31)=0,"",$F31/$E31)</f>
        <v/>
      </c>
      <c r="H31" s="49" t="str">
        <f aca="false">IF(N($D31)=0,"",SUMIF('Job Log'!$D$9:$D$509,$B31,'Job Log'!$F$9:$F$509)/$D31)</f>
        <v/>
      </c>
    </row>
    <row r="32" customFormat="false" ht="15" hidden="false" customHeight="false" outlineLevel="0" collapsed="false">
      <c r="B32" s="50" t="s">
        <v>72</v>
      </c>
      <c r="C32" s="51" t="n">
        <f aca="false">COUNTIFS('Job Log'!$D$9:$D$509,$B32,'Job Log'!$L$9:$L$509,"&gt;0")</f>
        <v>0</v>
      </c>
      <c r="D32" s="52" t="n">
        <f aca="false">SUMIF('Job Log'!$D$9:$D$509,$B32,'Job Log'!$E$9:$E$509)</f>
        <v>0</v>
      </c>
      <c r="E32" s="53" t="n">
        <f aca="false">SUMIF('Job Log'!$D$9:$D$509,$B32,'Job Log'!$I$9:$I$509)</f>
        <v>0</v>
      </c>
      <c r="F32" s="53" t="n">
        <f aca="false">SUMIF('Job Log'!$D$9:$D$509,$B32,'Job Log'!$J$9:$J$509)</f>
        <v>0</v>
      </c>
      <c r="G32" s="54" t="str">
        <f aca="false">IF(N($E32)=0,"",$F32/$E32)</f>
        <v/>
      </c>
      <c r="H32" s="55" t="str">
        <f aca="false">IF(N($D32)=0,"",SUMIF('Job Log'!$D$9:$D$509,$B32,'Job Log'!$F$9:$F$509)/$D32)</f>
        <v/>
      </c>
    </row>
    <row r="33" customFormat="false" ht="15" hidden="false" customHeight="false" outlineLevel="0" collapsed="false">
      <c r="B33" s="44" t="s">
        <v>73</v>
      </c>
      <c r="C33" s="45" t="n">
        <f aca="false">COUNTIFS('Job Log'!$D$9:$D$509,$B33,'Job Log'!$L$9:$L$509,"&gt;0")</f>
        <v>0</v>
      </c>
      <c r="D33" s="46" t="n">
        <f aca="false">SUMIF('Job Log'!$D$9:$D$509,$B33,'Job Log'!$E$9:$E$509)</f>
        <v>0</v>
      </c>
      <c r="E33" s="47" t="n">
        <f aca="false">SUMIF('Job Log'!$D$9:$D$509,$B33,'Job Log'!$I$9:$I$509)</f>
        <v>0</v>
      </c>
      <c r="F33" s="47" t="n">
        <f aca="false">SUMIF('Job Log'!$D$9:$D$509,$B33,'Job Log'!$J$9:$J$509)</f>
        <v>0</v>
      </c>
      <c r="G33" s="48" t="str">
        <f aca="false">IF(N($E33)=0,"",$F33/$E33)</f>
        <v/>
      </c>
      <c r="H33" s="49" t="str">
        <f aca="false">IF(N($D33)=0,"",SUMIF('Job Log'!$D$9:$D$509,$B33,'Job Log'!$F$9:$F$509)/$D33)</f>
        <v/>
      </c>
    </row>
    <row r="34" customFormat="false" ht="15" hidden="false" customHeight="false" outlineLevel="0" collapsed="false">
      <c r="B34" s="50" t="s">
        <v>74</v>
      </c>
      <c r="C34" s="51" t="n">
        <f aca="false">COUNTIFS('Job Log'!$D$9:$D$509,$B34,'Job Log'!$L$9:$L$509,"&gt;0")</f>
        <v>0</v>
      </c>
      <c r="D34" s="52" t="n">
        <f aca="false">SUMIF('Job Log'!$D$9:$D$509,$B34,'Job Log'!$E$9:$E$509)</f>
        <v>0</v>
      </c>
      <c r="E34" s="53" t="n">
        <f aca="false">SUMIF('Job Log'!$D$9:$D$509,$B34,'Job Log'!$I$9:$I$509)</f>
        <v>0</v>
      </c>
      <c r="F34" s="53" t="n">
        <f aca="false">SUMIF('Job Log'!$D$9:$D$509,$B34,'Job Log'!$J$9:$J$509)</f>
        <v>0</v>
      </c>
      <c r="G34" s="54" t="str">
        <f aca="false">IF(N($E34)=0,"",$F34/$E34)</f>
        <v/>
      </c>
      <c r="H34" s="55" t="str">
        <f aca="false">IF(N($D34)=0,"",SUMIF('Job Log'!$D$9:$D$509,$B34,'Job Log'!$F$9:$F$509)/$D34)</f>
        <v/>
      </c>
    </row>
    <row r="35" customFormat="false" ht="15" hidden="false" customHeight="false" outlineLevel="0" collapsed="false">
      <c r="B35" s="44" t="s">
        <v>75</v>
      </c>
      <c r="C35" s="45" t="n">
        <f aca="false">COUNTIFS('Job Log'!$D$9:$D$509,$B35,'Job Log'!$L$9:$L$509,"&gt;0")</f>
        <v>0</v>
      </c>
      <c r="D35" s="46" t="n">
        <f aca="false">SUMIF('Job Log'!$D$9:$D$509,$B35,'Job Log'!$E$9:$E$509)</f>
        <v>0</v>
      </c>
      <c r="E35" s="47" t="n">
        <f aca="false">SUMIF('Job Log'!$D$9:$D$509,$B35,'Job Log'!$I$9:$I$509)</f>
        <v>0</v>
      </c>
      <c r="F35" s="47" t="n">
        <f aca="false">SUMIF('Job Log'!$D$9:$D$509,$B35,'Job Log'!$J$9:$J$509)</f>
        <v>0</v>
      </c>
      <c r="G35" s="48" t="str">
        <f aca="false">IF(N($E35)=0,"",$F35/$E35)</f>
        <v/>
      </c>
      <c r="H35" s="49" t="str">
        <f aca="false">IF(N($D35)=0,"",SUMIF('Job Log'!$D$9:$D$509,$B35,'Job Log'!$F$9:$F$509)/$D35)</f>
        <v/>
      </c>
    </row>
    <row r="36" customFormat="false" ht="15" hidden="false" customHeight="false" outlineLevel="0" collapsed="false">
      <c r="B36" s="56" t="s">
        <v>76</v>
      </c>
      <c r="C36" s="57" t="n">
        <f aca="false">SUM(C25:C35)</f>
        <v>1</v>
      </c>
      <c r="D36" s="58" t="n">
        <f aca="false">SUM(D25:D35)</f>
        <v>4</v>
      </c>
      <c r="E36" s="59" t="n">
        <f aca="false">SUM(E25:E35)</f>
        <v>850</v>
      </c>
      <c r="F36" s="59" t="n">
        <f aca="false">SUM(F25:F35)</f>
        <v>452</v>
      </c>
      <c r="G36" s="60" t="n">
        <f aca="false">IF(N(E36)=0,"",F36/E36)</f>
        <v>0.531764705882353</v>
      </c>
      <c r="H36" s="61" t="n">
        <f aca="false">IF(N(D36)=0,"",SUM('Job Log'!$F$9:$F$509)/D36)</f>
        <v>175</v>
      </c>
    </row>
    <row r="37" customFormat="false" ht="15" hidden="false" customHeight="false" outlineLevel="0" collapsed="false">
      <c r="B37" s="6" t="s">
        <v>77</v>
      </c>
    </row>
    <row r="39" customFormat="false" ht="15" hidden="false" customHeight="false" outlineLevel="0" collapsed="false">
      <c r="B39" s="3" t="s">
        <v>78</v>
      </c>
    </row>
    <row r="40" customFormat="false" ht="15" hidden="false" customHeight="false" outlineLevel="0" collapsed="false">
      <c r="B40" s="62" t="str">
        <f aca="false">IF(COUNT('Job Log'!$L$9:$L$509)=0,"Log a few jobs and this will tell you where you stand.",IF(C9&gt;=C10,"You are billing what you set out to bill. Now look at the lead source table - put your time and money into the rows with the best margin, not the most jobs.",IF(C9&gt;=C10*0.85,"You are close. A gap this size usually closes with a firmer minimum charge and more honest time estimates, not a price rise.","You are billing below your own target. That is a pricing problem, not an effort problem. Working faster will not close a gap this size - raising your rate or quoting more hours will.")))</f>
        <v>You are billing what you set out to bill. Now look at the lead source table - put your time and money into the rows with the best margin, not the most jobs.</v>
      </c>
      <c r="C40" s="62"/>
      <c r="D40" s="62"/>
      <c r="E40" s="62"/>
      <c r="F40" s="62"/>
      <c r="G40" s="62"/>
      <c r="H40" s="62"/>
    </row>
    <row r="41" customFormat="false" ht="15" hidden="false" customHeight="false" outlineLevel="0" collapsed="false">
      <c r="B41" s="62"/>
      <c r="C41" s="62"/>
      <c r="D41" s="62"/>
      <c r="E41" s="62"/>
      <c r="F41" s="62"/>
      <c r="G41" s="62"/>
      <c r="H41" s="62"/>
    </row>
    <row r="42" customFormat="false" ht="15" hidden="false" customHeight="false" outlineLevel="0" collapsed="false">
      <c r="B42" s="62"/>
      <c r="C42" s="62"/>
      <c r="D42" s="62"/>
      <c r="E42" s="62"/>
      <c r="F42" s="62"/>
      <c r="G42" s="62"/>
      <c r="H42" s="62"/>
    </row>
    <row r="44" customFormat="false" ht="15" hidden="false" customHeight="false" outlineLevel="0" collapsed="false">
      <c r="B44" s="7" t="s">
        <v>79</v>
      </c>
    </row>
    <row r="45" customFormat="false" ht="15" hidden="false" customHeight="false" outlineLevel="0" collapsed="false">
      <c r="B45" s="63" t="s">
        <v>80</v>
      </c>
    </row>
  </sheetData>
  <mergeCells count="16">
    <mergeCell ref="B1:H1"/>
    <mergeCell ref="D5:H5"/>
    <mergeCell ref="D6:H6"/>
    <mergeCell ref="D7:H7"/>
    <mergeCell ref="D8:H8"/>
    <mergeCell ref="D9:H9"/>
    <mergeCell ref="D10:H10"/>
    <mergeCell ref="D11:H11"/>
    <mergeCell ref="D12:H12"/>
    <mergeCell ref="D13:H13"/>
    <mergeCell ref="D16:H16"/>
    <mergeCell ref="D17:H17"/>
    <mergeCell ref="D18:H18"/>
    <mergeCell ref="D19:H19"/>
    <mergeCell ref="D20:H20"/>
    <mergeCell ref="B40:H4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2026-10-21T23:01:20Z</dcterms:created>
  <dc:creator>openpyxl</dc:creator>
  <dc:description/>
  <dc:language>en-US</dc:language>
  <cp:lastModifiedBy/>
  <dcterms:modified xsi:type="dcterms:W3CDTF">2026-10-21T23:01:21Z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